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Wool and Mohair\1_New\Repayment Rate Announcements\"/>
    </mc:Choice>
  </mc:AlternateContent>
  <xr:revisionPtr revIDLastSave="0" documentId="13_ncr:1_{1FD4EBFF-76E3-4BD7-8E10-9312431408D1}" xr6:coauthVersionLast="47" xr6:coauthVersionMax="47" xr10:uidLastSave="{00000000-0000-0000-0000-000000000000}"/>
  <bookViews>
    <workbookView xWindow="-120" yWindow="-120" windowWidth="38640" windowHeight="21240" tabRatio="348" xr2:uid="{00000000-000D-0000-FFFF-FFFF00000000}"/>
  </bookViews>
  <sheets>
    <sheet name="2023" sheetId="15" r:id="rId1"/>
    <sheet name="2022" sheetId="14" r:id="rId2"/>
    <sheet name="2021" sheetId="13" r:id="rId3"/>
    <sheet name="2020" sheetId="5" r:id="rId4"/>
    <sheet name="2019" sheetId="12" r:id="rId5"/>
    <sheet name="2018" sheetId="7" r:id="rId6"/>
    <sheet name="2017" sheetId="8" r:id="rId7"/>
    <sheet name="2016" sheetId="9" r:id="rId8"/>
    <sheet name="2015" sheetId="10" r:id="rId9"/>
    <sheet name="2014" sheetId="11" r:id="rId10"/>
    <sheet name="2013" sheetId="3" r:id="rId11"/>
    <sheet name="2012" sheetId="4" r:id="rId12"/>
    <sheet name="2011" sheetId="1" r:id="rId13"/>
    <sheet name="2010 Rates" sheetId="2" r:id="rId14"/>
  </sheets>
  <externalReferences>
    <externalReference r:id="rId15"/>
  </externalReferences>
  <definedNames>
    <definedName name="_xlnm.Print_Area" localSheetId="12">'2011'!$A$1:$AF$68</definedName>
    <definedName name="_xlnm.Print_Titles" localSheetId="12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5" l="1"/>
  <c r="AF7" i="15"/>
  <c r="AC7" i="15"/>
  <c r="Z7" i="15"/>
  <c r="W7" i="15"/>
  <c r="T7" i="15"/>
  <c r="Q7" i="15"/>
  <c r="N7" i="15"/>
  <c r="K7" i="15"/>
  <c r="H7" i="15"/>
  <c r="E7" i="15"/>
  <c r="A7" i="15"/>
  <c r="B7" i="15"/>
  <c r="AI8" i="15"/>
  <c r="AF8" i="15"/>
  <c r="AC8" i="15"/>
  <c r="Z8" i="15"/>
  <c r="W8" i="15"/>
  <c r="T8" i="15"/>
  <c r="Q8" i="15"/>
  <c r="N8" i="15"/>
  <c r="K8" i="15"/>
  <c r="H8" i="15"/>
  <c r="E8" i="15"/>
  <c r="AI9" i="15"/>
  <c r="AC9" i="15"/>
  <c r="AF9" i="15" s="1"/>
  <c r="Z9" i="15"/>
  <c r="W9" i="15"/>
  <c r="T9" i="15"/>
  <c r="Q9" i="15"/>
  <c r="N9" i="15"/>
  <c r="K9" i="15"/>
  <c r="H9" i="15"/>
  <c r="E9" i="15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AI12" i="15"/>
  <c r="AC12" i="15"/>
  <c r="AF12" i="15" s="1"/>
  <c r="Z12" i="15"/>
  <c r="W12" i="15"/>
  <c r="T12" i="15"/>
  <c r="Q12" i="15"/>
  <c r="N12" i="15"/>
  <c r="K12" i="15"/>
  <c r="H12" i="15"/>
  <c r="E12" i="15"/>
  <c r="AI13" i="15"/>
  <c r="AC13" i="15"/>
  <c r="AF13" i="15" s="1"/>
  <c r="Z13" i="15"/>
  <c r="W13" i="15"/>
  <c r="T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E16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T20" i="15"/>
  <c r="Q20" i="15"/>
  <c r="N20" i="15"/>
  <c r="K20" i="15"/>
  <c r="H20" i="15"/>
  <c r="E20" i="15"/>
  <c r="AI21" i="15"/>
  <c r="AC21" i="15"/>
  <c r="AF21" i="15" s="1"/>
  <c r="Z21" i="15"/>
  <c r="W21" i="15"/>
  <c r="T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Q27" i="15"/>
  <c r="N26" i="15"/>
  <c r="K26" i="15"/>
  <c r="H26" i="15"/>
  <c r="E26" i="15"/>
  <c r="AI27" i="15"/>
  <c r="AC27" i="15"/>
  <c r="AF27" i="15" s="1"/>
  <c r="Z27" i="15"/>
  <c r="W27" i="15"/>
  <c r="T27" i="15"/>
  <c r="N27" i="15"/>
  <c r="K27" i="15"/>
  <c r="H27" i="15"/>
  <c r="E27" i="15"/>
  <c r="Q29" i="15"/>
  <c r="Q28" i="15"/>
  <c r="E28" i="15"/>
  <c r="H28" i="15"/>
  <c r="K28" i="15"/>
  <c r="N28" i="15"/>
  <c r="T28" i="15"/>
  <c r="W28" i="15"/>
  <c r="Z28" i="15"/>
  <c r="AC28" i="15"/>
  <c r="AF28" i="15" s="1"/>
  <c r="AI28" i="15"/>
  <c r="Z29" i="15"/>
  <c r="W29" i="15"/>
  <c r="T29" i="15"/>
  <c r="N29" i="15"/>
  <c r="K29" i="15"/>
  <c r="H29" i="15"/>
  <c r="E29" i="15"/>
  <c r="AI29" i="15"/>
  <c r="AC29" i="15"/>
  <c r="AF29" i="15" s="1"/>
  <c r="AI30" i="15"/>
  <c r="AC30" i="15"/>
  <c r="AF30" i="15" s="1"/>
  <c r="AC31" i="15"/>
  <c r="AF31" i="15" s="1"/>
  <c r="Z30" i="15"/>
  <c r="W30" i="15"/>
  <c r="T30" i="15"/>
  <c r="Q30" i="15"/>
  <c r="N30" i="15"/>
  <c r="K30" i="15"/>
  <c r="H30" i="15"/>
  <c r="E30" i="15"/>
  <c r="AI31" i="15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Q33" i="15"/>
  <c r="N32" i="15"/>
  <c r="K32" i="15"/>
  <c r="H32" i="15"/>
  <c r="E32" i="15"/>
  <c r="E33" i="15"/>
  <c r="H33" i="15"/>
  <c r="K33" i="15"/>
  <c r="N33" i="15"/>
  <c r="T33" i="15"/>
  <c r="W33" i="15"/>
  <c r="Z33" i="15"/>
  <c r="AC33" i="15"/>
  <c r="AF33" i="15" s="1"/>
  <c r="AI33" i="15"/>
  <c r="E34" i="15"/>
  <c r="H34" i="15"/>
  <c r="K34" i="15"/>
  <c r="N34" i="15"/>
  <c r="Q34" i="15"/>
  <c r="T34" i="15"/>
  <c r="W34" i="15"/>
  <c r="Z34" i="15"/>
  <c r="AC34" i="15"/>
  <c r="AF34" i="15" s="1"/>
  <c r="AI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E37" i="15"/>
  <c r="H37" i="15"/>
  <c r="K37" i="15"/>
  <c r="N37" i="15"/>
  <c r="Q37" i="15"/>
  <c r="T37" i="15"/>
  <c r="W37" i="15"/>
  <c r="Z37" i="15"/>
  <c r="AC37" i="15"/>
  <c r="AF37" i="15" s="1"/>
  <c r="AI37" i="15"/>
  <c r="AI38" i="15"/>
  <c r="AC38" i="15"/>
  <c r="AF38" i="15" s="1"/>
  <c r="Z38" i="15"/>
  <c r="W38" i="15"/>
  <c r="T38" i="15"/>
  <c r="T39" i="15"/>
  <c r="Q38" i="15"/>
  <c r="N38" i="15"/>
  <c r="K38" i="15"/>
  <c r="H38" i="15"/>
  <c r="E38" i="15"/>
  <c r="AC39" i="15"/>
  <c r="AF39" i="15" s="1"/>
  <c r="AI39" i="15"/>
  <c r="Z39" i="15"/>
  <c r="W39" i="15"/>
  <c r="Q39" i="15"/>
  <c r="N39" i="15"/>
  <c r="K39" i="15"/>
  <c r="H39" i="15"/>
  <c r="E39" i="15"/>
  <c r="AI49" i="15"/>
  <c r="AI41" i="15"/>
  <c r="AI42" i="15"/>
  <c r="AI43" i="15"/>
  <c r="AI44" i="15"/>
  <c r="AI45" i="15"/>
  <c r="AI46" i="15"/>
  <c r="AI47" i="15"/>
  <c r="AI48" i="15"/>
  <c r="AI40" i="15"/>
  <c r="AC40" i="15"/>
  <c r="AF40" i="15" s="1"/>
  <c r="Q40" i="15"/>
  <c r="Z40" i="15"/>
  <c r="W40" i="15"/>
  <c r="T40" i="15"/>
  <c r="N40" i="15"/>
  <c r="K40" i="15"/>
  <c r="H40" i="15"/>
  <c r="E40" i="15"/>
  <c r="AC41" i="15"/>
  <c r="AF41" i="15" s="1"/>
  <c r="Z41" i="15"/>
  <c r="W41" i="15"/>
  <c r="T41" i="15"/>
  <c r="Q41" i="15"/>
  <c r="N41" i="15"/>
  <c r="K41" i="15"/>
  <c r="K42" i="15"/>
  <c r="H41" i="15"/>
  <c r="E41" i="15"/>
  <c r="AC42" i="15"/>
  <c r="AF42" i="15" s="1"/>
  <c r="Z42" i="15"/>
  <c r="W42" i="15"/>
  <c r="T42" i="15"/>
  <c r="Q42" i="15"/>
  <c r="N42" i="15"/>
  <c r="H42" i="15"/>
  <c r="E42" i="15"/>
  <c r="AC43" i="15"/>
  <c r="AF43" i="15" s="1"/>
  <c r="Z43" i="15"/>
  <c r="W43" i="15"/>
  <c r="T43" i="15" l="1"/>
  <c r="Q43" i="15"/>
  <c r="N43" i="15"/>
  <c r="K43" i="15"/>
  <c r="H43" i="15"/>
  <c r="E43" i="15"/>
  <c r="Z45" i="15"/>
  <c r="AC44" i="15" l="1"/>
  <c r="AF44" i="15" s="1"/>
  <c r="Z44" i="15"/>
  <c r="W44" i="15"/>
  <c r="T44" i="15"/>
  <c r="Q44" i="15"/>
  <c r="N44" i="15"/>
  <c r="K44" i="15"/>
  <c r="H44" i="15"/>
  <c r="D44" i="15" l="1"/>
  <c r="E44" i="15" l="1"/>
  <c r="AC45" i="15" l="1"/>
  <c r="AF45" i="15" s="1"/>
  <c r="W45" i="15"/>
  <c r="T45" i="15"/>
  <c r="Q45" i="15"/>
  <c r="N45" i="15"/>
  <c r="K45" i="15"/>
  <c r="H45" i="15"/>
  <c r="E45" i="15"/>
  <c r="AC46" i="15"/>
  <c r="AF46" i="15" s="1"/>
  <c r="Z46" i="15"/>
  <c r="W46" i="15"/>
  <c r="T46" i="15"/>
  <c r="Q46" i="15"/>
  <c r="N46" i="15"/>
  <c r="K46" i="15"/>
  <c r="H46" i="15"/>
  <c r="E46" i="15"/>
  <c r="AC47" i="15"/>
  <c r="AF47" i="15" s="1"/>
  <c r="Z47" i="15"/>
  <c r="W47" i="15"/>
  <c r="T47" i="15"/>
  <c r="Q47" i="15"/>
  <c r="N47" i="15"/>
  <c r="K47" i="15"/>
  <c r="H47" i="15"/>
  <c r="E47" i="15"/>
  <c r="B48" i="15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48" i="15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48" i="15"/>
  <c r="AF48" i="15" s="1"/>
  <c r="Z48" i="15"/>
  <c r="W48" i="15"/>
  <c r="T48" i="15"/>
  <c r="Q48" i="15"/>
  <c r="N48" i="15"/>
  <c r="K48" i="15"/>
  <c r="H48" i="15"/>
  <c r="E48" i="15"/>
  <c r="AC49" i="15"/>
  <c r="AF49" i="15" s="1"/>
  <c r="Z49" i="15"/>
  <c r="W49" i="15"/>
  <c r="T49" i="15"/>
  <c r="Q49" i="15"/>
  <c r="N49" i="15"/>
  <c r="K49" i="15"/>
  <c r="H49" i="15"/>
  <c r="E49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AC9" i="14" l="1"/>
  <c r="Z9" i="14"/>
  <c r="W9" i="14"/>
  <c r="T9" i="14"/>
  <c r="Q9" i="14"/>
  <c r="N9" i="14"/>
  <c r="K9" i="14"/>
  <c r="H9" i="14"/>
  <c r="E9" i="14"/>
  <c r="AC10" i="14" l="1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AC32" i="14" l="1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50" i="14" l="1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AC22" i="13" l="1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AC24" i="13" l="1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AC28" i="13" l="1"/>
  <c r="Z28" i="13"/>
  <c r="W28" i="13"/>
  <c r="T28" i="13"/>
  <c r="Q28" i="13"/>
  <c r="N28" i="13"/>
  <c r="K28" i="13"/>
  <c r="H28" i="13"/>
  <c r="E28" i="13"/>
  <c r="AC29" i="13" l="1"/>
  <c r="Z29" i="13"/>
  <c r="W29" i="13"/>
  <c r="T29" i="13"/>
  <c r="Q29" i="13"/>
  <c r="N29" i="13"/>
  <c r="K29" i="13"/>
  <c r="H29" i="13"/>
  <c r="E29" i="13"/>
  <c r="AC30" i="13" l="1"/>
  <c r="Z30" i="13"/>
  <c r="W30" i="13"/>
  <c r="T30" i="13"/>
  <c r="Q30" i="13"/>
  <c r="N30" i="13"/>
  <c r="K30" i="13"/>
  <c r="H30" i="13"/>
  <c r="E30" i="13"/>
  <c r="AC31" i="13" l="1"/>
  <c r="Z31" i="13"/>
  <c r="W31" i="13"/>
  <c r="T31" i="13"/>
  <c r="Q31" i="13"/>
  <c r="N31" i="13"/>
  <c r="K31" i="13"/>
  <c r="H31" i="13"/>
  <c r="E31" i="13"/>
  <c r="AC32" i="13" l="1"/>
  <c r="Z32" i="13"/>
  <c r="W32" i="13"/>
  <c r="T32" i="13"/>
  <c r="Q32" i="13"/>
  <c r="N32" i="13"/>
  <c r="K32" i="13"/>
  <c r="H32" i="13"/>
  <c r="E32" i="13"/>
  <c r="AC33" i="13" l="1"/>
  <c r="Z33" i="13"/>
  <c r="W33" i="13"/>
  <c r="T33" i="13"/>
  <c r="Q33" i="13"/>
  <c r="N33" i="13"/>
  <c r="K33" i="13"/>
  <c r="H33" i="13"/>
  <c r="E33" i="13"/>
  <c r="AC34" i="13" l="1"/>
  <c r="Z34" i="13"/>
  <c r="W34" i="13"/>
  <c r="T34" i="13"/>
  <c r="Q34" i="13"/>
  <c r="N34" i="13"/>
  <c r="K34" i="13"/>
  <c r="H34" i="13"/>
  <c r="E34" i="13"/>
  <c r="AC35" i="13" l="1"/>
  <c r="Z35" i="13"/>
  <c r="W35" i="13"/>
  <c r="T35" i="13"/>
  <c r="Q35" i="13"/>
  <c r="N35" i="13"/>
  <c r="K35" i="13"/>
  <c r="H35" i="13"/>
  <c r="E35" i="13"/>
  <c r="AC36" i="13" l="1"/>
  <c r="Z36" i="13"/>
  <c r="W36" i="13"/>
  <c r="T36" i="13"/>
  <c r="Q36" i="13"/>
  <c r="N36" i="13"/>
  <c r="K36" i="13"/>
  <c r="H36" i="13"/>
  <c r="E36" i="13"/>
  <c r="AC37" i="13" l="1"/>
  <c r="Z37" i="13"/>
  <c r="W37" i="13"/>
  <c r="T37" i="13"/>
  <c r="Q37" i="13"/>
  <c r="N37" i="13"/>
  <c r="K37" i="13"/>
  <c r="H37" i="13"/>
  <c r="E37" i="13"/>
  <c r="AC38" i="13" l="1"/>
  <c r="Z38" i="13"/>
  <c r="W38" i="13"/>
  <c r="T38" i="13"/>
  <c r="Q38" i="13"/>
  <c r="N38" i="13"/>
  <c r="K38" i="13"/>
  <c r="H38" i="13"/>
  <c r="E38" i="13"/>
  <c r="AC39" i="13" l="1"/>
  <c r="Z39" i="13"/>
  <c r="W39" i="13"/>
  <c r="T39" i="13"/>
  <c r="Q39" i="13"/>
  <c r="N39" i="13"/>
  <c r="K39" i="13"/>
  <c r="H39" i="13"/>
  <c r="E39" i="13"/>
  <c r="AC40" i="13" l="1"/>
  <c r="Z40" i="13"/>
  <c r="W40" i="13"/>
  <c r="T40" i="13"/>
  <c r="Q40" i="13"/>
  <c r="N40" i="13"/>
  <c r="K40" i="13"/>
  <c r="H40" i="13"/>
  <c r="E40" i="13"/>
  <c r="AC41" i="13" l="1"/>
  <c r="Z41" i="13"/>
  <c r="W41" i="13"/>
  <c r="T41" i="13"/>
  <c r="Q41" i="13"/>
  <c r="N41" i="13"/>
  <c r="K41" i="13"/>
  <c r="H41" i="13"/>
  <c r="E41" i="13"/>
  <c r="AC42" i="13" l="1"/>
  <c r="Z42" i="13"/>
  <c r="W42" i="13"/>
  <c r="T42" i="13"/>
  <c r="Q42" i="13"/>
  <c r="N42" i="13"/>
  <c r="K42" i="13"/>
  <c r="H42" i="13"/>
  <c r="E42" i="13"/>
  <c r="AC43" i="13" l="1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AC45" i="13" l="1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AC47" i="13" l="1"/>
  <c r="Z47" i="13"/>
  <c r="W47" i="13"/>
  <c r="T47" i="13"/>
  <c r="Q47" i="13"/>
  <c r="N47" i="13"/>
  <c r="K47" i="13"/>
  <c r="H47" i="13"/>
  <c r="E47" i="13"/>
  <c r="AC48" i="13" l="1"/>
  <c r="Z48" i="13"/>
  <c r="W48" i="13"/>
  <c r="T48" i="13"/>
  <c r="Q48" i="13"/>
  <c r="N48" i="13"/>
  <c r="K48" i="13"/>
  <c r="H48" i="13"/>
  <c r="E48" i="13"/>
  <c r="AC49" i="13" l="1"/>
  <c r="Z49" i="13"/>
  <c r="W49" i="13"/>
  <c r="T49" i="13"/>
  <c r="Q49" i="13"/>
  <c r="N49" i="13"/>
  <c r="K49" i="13"/>
  <c r="H49" i="13"/>
  <c r="E49" i="13"/>
  <c r="AC50" i="13" l="1"/>
  <c r="Z50" i="13"/>
  <c r="W50" i="13"/>
  <c r="T50" i="13"/>
  <c r="Q50" i="13"/>
  <c r="N50" i="13"/>
  <c r="K50" i="13"/>
  <c r="H50" i="13"/>
  <c r="E50" i="13"/>
  <c r="AC51" i="13" l="1"/>
  <c r="Z51" i="13"/>
  <c r="W51" i="13"/>
  <c r="T51" i="13"/>
  <c r="Q51" i="13"/>
  <c r="N51" i="13"/>
  <c r="K51" i="13"/>
  <c r="H51" i="13"/>
  <c r="E51" i="13"/>
  <c r="AC52" i="13" l="1"/>
  <c r="Z52" i="13"/>
  <c r="W52" i="13"/>
  <c r="T52" i="13"/>
  <c r="Q52" i="13"/>
  <c r="N52" i="13"/>
  <c r="K52" i="13"/>
  <c r="H52" i="13"/>
  <c r="E52" i="13"/>
  <c r="AC53" i="13" l="1"/>
  <c r="Z53" i="13"/>
  <c r="W53" i="13"/>
  <c r="T53" i="13"/>
  <c r="Q53" i="13"/>
  <c r="N53" i="13"/>
  <c r="K53" i="13"/>
  <c r="H53" i="13"/>
  <c r="E53" i="13"/>
  <c r="AC54" i="13" l="1"/>
  <c r="Z54" i="13"/>
  <c r="W54" i="13"/>
  <c r="T54" i="13"/>
  <c r="Q54" i="13"/>
  <c r="N54" i="13"/>
  <c r="K54" i="13"/>
  <c r="H54" i="13"/>
  <c r="E54" i="13"/>
  <c r="AC55" i="13" l="1"/>
  <c r="Z55" i="13"/>
  <c r="W55" i="13"/>
  <c r="T55" i="13"/>
  <c r="Q55" i="13"/>
  <c r="N55" i="13"/>
  <c r="K55" i="13"/>
  <c r="H55" i="13"/>
  <c r="E55" i="13"/>
  <c r="AC56" i="13" l="1"/>
  <c r="Z56" i="13"/>
  <c r="W56" i="13"/>
  <c r="T56" i="13"/>
  <c r="Q56" i="13"/>
  <c r="N56" i="13"/>
  <c r="K56" i="13"/>
  <c r="H56" i="13"/>
  <c r="E56" i="13"/>
  <c r="AC57" i="13" l="1"/>
  <c r="Z57" i="13"/>
  <c r="W57" i="13"/>
  <c r="T57" i="13"/>
  <c r="Q57" i="13"/>
  <c r="N57" i="13"/>
  <c r="K57" i="13"/>
  <c r="H57" i="13"/>
  <c r="E57" i="13"/>
  <c r="B57" i="13" l="1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52" i="13" l="1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AC59" i="13" l="1"/>
  <c r="Z59" i="13"/>
  <c r="W59" i="13"/>
  <c r="Q59" i="13"/>
  <c r="N59" i="13"/>
  <c r="K59" i="13"/>
  <c r="H59" i="13"/>
  <c r="E59" i="13"/>
  <c r="AC8" i="5" l="1"/>
  <c r="Z8" i="5"/>
  <c r="W8" i="5"/>
  <c r="T8" i="5"/>
  <c r="Q8" i="5"/>
  <c r="N8" i="5"/>
  <c r="K8" i="5"/>
  <c r="H8" i="5"/>
  <c r="E8" i="5"/>
  <c r="B8" i="5"/>
  <c r="AC9" i="5" l="1"/>
  <c r="Z9" i="5"/>
  <c r="W9" i="5"/>
  <c r="T9" i="5"/>
  <c r="Q9" i="5"/>
  <c r="N9" i="5"/>
  <c r="K9" i="5"/>
  <c r="H9" i="5"/>
  <c r="E9" i="5"/>
  <c r="A9" i="5"/>
  <c r="B9" i="5" s="1"/>
  <c r="AC10" i="5" l="1"/>
  <c r="Z10" i="5"/>
  <c r="W10" i="5"/>
  <c r="T10" i="5"/>
  <c r="Q10" i="5"/>
  <c r="N10" i="5"/>
  <c r="K10" i="5"/>
  <c r="H10" i="5"/>
  <c r="E10" i="5"/>
  <c r="A10" i="5"/>
  <c r="B10" i="5" s="1"/>
  <c r="AC11" i="5" l="1"/>
  <c r="Z11" i="5"/>
  <c r="W11" i="5"/>
  <c r="T11" i="5"/>
  <c r="Q11" i="5"/>
  <c r="N11" i="5"/>
  <c r="K11" i="5"/>
  <c r="H11" i="5"/>
  <c r="E11" i="5"/>
  <c r="A11" i="5"/>
  <c r="B11" i="5" s="1"/>
  <c r="AC12" i="5" l="1"/>
  <c r="Z12" i="5"/>
  <c r="W12" i="5"/>
  <c r="T12" i="5"/>
  <c r="Q12" i="5"/>
  <c r="N12" i="5"/>
  <c r="K12" i="5"/>
  <c r="H12" i="5"/>
  <c r="E12" i="5"/>
  <c r="B12" i="5"/>
  <c r="W21" i="5" l="1"/>
  <c r="AC13" i="5" l="1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sharedStrings.xml><?xml version="1.0" encoding="utf-8"?>
<sst xmlns="http://schemas.openxmlformats.org/spreadsheetml/2006/main" count="1508" uniqueCount="44">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</sst>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8" fontId="4" fillId="3" borderId="11" xfId="0" applyNumberFormat="1" applyFont="1" applyFill="1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2" xfId="0" applyNumberFormat="1" applyFont="1" applyFill="1" applyBorder="1" applyAlignment="1">
      <alignment horizontal="center"/>
    </xf>
    <xf numFmtId="166" fontId="4" fillId="3" borderId="6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AD/CAB/Wool%20and%20Mohair/Wool%20and%20Mohair/Wool%20and%20Mohair%202023/020723/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55"/>
  <sheetViews>
    <sheetView tabSelected="1" zoomScaleNormal="100" workbookViewId="0">
      <selection activeCell="R29" sqref="R2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4"/>
    </row>
    <row r="2" spans="1:35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7"/>
    </row>
    <row r="3" spans="1:35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90"/>
    </row>
    <row r="4" spans="1:35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">
      <c r="A5" s="106" t="s">
        <v>41</v>
      </c>
      <c r="B5" s="107"/>
      <c r="C5" s="110">
        <v>3.8657590328149598</v>
      </c>
      <c r="D5" s="98"/>
      <c r="E5" s="100"/>
      <c r="F5" s="71">
        <v>3.5612299527983202</v>
      </c>
      <c r="G5" s="71"/>
      <c r="H5" s="72"/>
      <c r="I5" s="70">
        <v>3.4378951588971498</v>
      </c>
      <c r="J5" s="71"/>
      <c r="K5" s="72"/>
      <c r="L5" s="70">
        <v>3.40094524631114</v>
      </c>
      <c r="M5" s="71"/>
      <c r="N5" s="71"/>
      <c r="O5" s="74">
        <v>3.0570442106911497</v>
      </c>
      <c r="P5" s="75"/>
      <c r="Q5" s="76"/>
      <c r="R5" s="74">
        <v>2.9648386342926698</v>
      </c>
      <c r="S5" s="77"/>
      <c r="T5" s="78"/>
      <c r="U5" s="70">
        <v>0.98014275439575504</v>
      </c>
      <c r="V5" s="71"/>
      <c r="W5" s="72"/>
      <c r="X5" s="70">
        <v>0.39936180954821798</v>
      </c>
      <c r="Y5" s="71"/>
      <c r="Z5" s="72"/>
      <c r="AA5" s="70">
        <v>0.4</v>
      </c>
      <c r="AB5" s="71"/>
      <c r="AC5" s="72"/>
      <c r="AD5" s="79" t="s">
        <v>42</v>
      </c>
      <c r="AE5" s="80"/>
      <c r="AF5" s="81"/>
      <c r="AG5" s="70">
        <v>4.2</v>
      </c>
      <c r="AH5" s="71"/>
      <c r="AI5" s="73"/>
    </row>
    <row r="6" spans="1:35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44" si="0">A8+7</f>
        <v>45224</v>
      </c>
      <c r="B7" s="69">
        <f t="shared" ref="B7:B44" si="1">B8+7</f>
        <v>45231</v>
      </c>
      <c r="C7" s="65">
        <v>3.5961109813333167</v>
      </c>
      <c r="D7" s="66">
        <v>3.6039621196004941</v>
      </c>
      <c r="E7" s="67">
        <f t="shared" ref="E7:E19" si="2">IF(MIN(C7,D7)&lt;C$5,C$5-MIN(C7,D7),0)</f>
        <v>0.26964805148164306</v>
      </c>
      <c r="F7" s="66">
        <v>3.3266338326326088</v>
      </c>
      <c r="G7" s="66">
        <v>3.3228054773990845</v>
      </c>
      <c r="H7" s="67">
        <f t="shared" ref="H7:H19" si="3">IF(MIN(F7,G7)&lt;F$5,F$5-MIN(F7,G7),0)</f>
        <v>0.23842447539923572</v>
      </c>
      <c r="I7" s="68">
        <v>3.1290981995561142</v>
      </c>
      <c r="J7" s="66">
        <v>3.12611153017999</v>
      </c>
      <c r="K7" s="67">
        <f t="shared" ref="K7:K19" si="4">IF(MIN(I7,J7)&lt;I$5,I$5-MIN(I7,J7),0)</f>
        <v>0.31178362871715981</v>
      </c>
      <c r="L7" s="66">
        <v>3.024136254528174</v>
      </c>
      <c r="M7" s="66">
        <v>3.0161943243810847</v>
      </c>
      <c r="N7" s="67">
        <f t="shared" ref="N7:N19" si="5">IF(MIN(L7,M7)&lt;L$5,L$5-MIN(L7,M7),0)</f>
        <v>0.38475092193005533</v>
      </c>
      <c r="O7" s="66">
        <v>2.9071134433415602</v>
      </c>
      <c r="P7" s="66">
        <v>2.8040000000000003</v>
      </c>
      <c r="Q7" s="67">
        <f t="shared" ref="Q7:Q19" si="6">IF(MIN(O7,P7)&lt;O$5,O$5-MIN(O7,P7),0)</f>
        <v>0.25304421069114946</v>
      </c>
      <c r="R7" s="68">
        <v>2.0411937009449383</v>
      </c>
      <c r="S7" s="66">
        <v>1.9291424401133432</v>
      </c>
      <c r="T7" s="67">
        <f t="shared" ref="T7:T19" si="7">IF(MIN(R7,S7)&lt;R$5,R$5-MIN(R7,S7),0)</f>
        <v>1.0356961941793266</v>
      </c>
      <c r="U7" s="66">
        <v>0.93972992888126439</v>
      </c>
      <c r="V7" s="66">
        <v>0.91194302087023482</v>
      </c>
      <c r="W7" s="67">
        <f t="shared" ref="W7:W19" si="8">IF(MIN(U7,V7)&lt;U$5,U$5-MIN(U7,V7),0)</f>
        <v>6.8199733525520223E-2</v>
      </c>
      <c r="X7" s="68">
        <v>0.68984449518126223</v>
      </c>
      <c r="Y7" s="66">
        <v>0.6932656324913602</v>
      </c>
      <c r="Z7" s="67">
        <f t="shared" ref="Z7:Z19" si="9">IF(MIN(X7,Y7)&lt;X$5,X$5-MIN(X7,Y7),0)</f>
        <v>0</v>
      </c>
      <c r="AA7" s="66">
        <v>0</v>
      </c>
      <c r="AB7" s="66">
        <v>0</v>
      </c>
      <c r="AC7" s="67">
        <f t="shared" ref="AC7:AC19" si="10">IF(MIN(AA7,AB7)&lt;AA$5,AA$5-MIN(AA7,AB7),0)</f>
        <v>0.4</v>
      </c>
      <c r="AD7" s="66" t="s">
        <v>29</v>
      </c>
      <c r="AE7" s="66" t="s">
        <v>29</v>
      </c>
      <c r="AF7" s="67">
        <f t="shared" ref="AF7" si="11">6.865*AC7</f>
        <v>2.7460000000000004</v>
      </c>
      <c r="AG7" s="66">
        <v>6.3516463823307721</v>
      </c>
      <c r="AH7" s="66">
        <v>5.60928310552183</v>
      </c>
      <c r="AI7" s="67">
        <f t="shared" ref="AI7:AI19" si="12">IF(MIN(AG7,AH7)&lt;AG$5,AG$5-MIN(AG7,AH7),0)</f>
        <v>0</v>
      </c>
    </row>
    <row r="8" spans="1:35" ht="12" customHeight="1" x14ac:dyDescent="0.2">
      <c r="A8" s="69">
        <f t="shared" si="0"/>
        <v>45217</v>
      </c>
      <c r="B8" s="69">
        <f t="shared" si="1"/>
        <v>45224</v>
      </c>
      <c r="C8" s="65">
        <v>3.6244517180488454</v>
      </c>
      <c r="D8" s="66">
        <v>3.5404971190085566</v>
      </c>
      <c r="E8" s="67">
        <f t="shared" si="2"/>
        <v>0.32526191380640324</v>
      </c>
      <c r="F8" s="66">
        <v>3.355522436262345</v>
      </c>
      <c r="G8" s="66">
        <v>3.2795763175835515</v>
      </c>
      <c r="H8" s="67">
        <f t="shared" si="3"/>
        <v>0.28165363521476872</v>
      </c>
      <c r="I8" s="68">
        <v>3.1408885328693379</v>
      </c>
      <c r="J8" s="66">
        <v>3.1176656416992832</v>
      </c>
      <c r="K8" s="67">
        <f t="shared" si="4"/>
        <v>0.32022951719786663</v>
      </c>
      <c r="L8" s="66">
        <v>3.0274639602628959</v>
      </c>
      <c r="M8" s="66">
        <v>3.0422725082701216</v>
      </c>
      <c r="N8" s="67">
        <f t="shared" si="5"/>
        <v>0.37348128604824415</v>
      </c>
      <c r="O8" s="66">
        <v>2.8716467766748939</v>
      </c>
      <c r="P8" s="66">
        <v>2.976</v>
      </c>
      <c r="Q8" s="67">
        <f t="shared" si="6"/>
        <v>0.18539743401625586</v>
      </c>
      <c r="R8" s="68">
        <v>2.1241870365817643</v>
      </c>
      <c r="S8" s="66">
        <v>1.9291424401133432</v>
      </c>
      <c r="T8" s="67">
        <f t="shared" si="7"/>
        <v>1.0356961941793266</v>
      </c>
      <c r="U8" s="66">
        <v>0.93060566171631143</v>
      </c>
      <c r="V8" s="66">
        <v>0.95501024143356916</v>
      </c>
      <c r="W8" s="67">
        <f t="shared" si="8"/>
        <v>4.9537092679443617E-2</v>
      </c>
      <c r="X8" s="68">
        <v>0.67953111756522533</v>
      </c>
      <c r="Y8" s="66">
        <v>0.70596337491716254</v>
      </c>
      <c r="Z8" s="67">
        <f t="shared" si="9"/>
        <v>0</v>
      </c>
      <c r="AA8" s="66">
        <v>0</v>
      </c>
      <c r="AB8" s="66">
        <v>0</v>
      </c>
      <c r="AC8" s="67">
        <f t="shared" si="10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6.3516463823307721</v>
      </c>
      <c r="AH8" s="66">
        <v>5.60928310552183</v>
      </c>
      <c r="AI8" s="67">
        <f t="shared" si="12"/>
        <v>0</v>
      </c>
    </row>
    <row r="9" spans="1:35" ht="12" customHeight="1" x14ac:dyDescent="0.2">
      <c r="A9" s="69">
        <f t="shared" si="0"/>
        <v>45210</v>
      </c>
      <c r="B9" s="69">
        <f t="shared" si="1"/>
        <v>45217</v>
      </c>
      <c r="C9" s="65">
        <v>3.6425210326965956</v>
      </c>
      <c r="D9" s="66">
        <v>3.5421579925456643</v>
      </c>
      <c r="E9" s="67">
        <f t="shared" si="2"/>
        <v>0.32360104026929548</v>
      </c>
      <c r="F9" s="66">
        <v>3.3694253424130416</v>
      </c>
      <c r="G9" s="66">
        <v>3.2819502382039918</v>
      </c>
      <c r="H9" s="67">
        <f t="shared" si="3"/>
        <v>0.27927971459432843</v>
      </c>
      <c r="I9" s="68">
        <v>3.1444060624726613</v>
      </c>
      <c r="J9" s="66">
        <v>3.1015395285270988</v>
      </c>
      <c r="K9" s="67">
        <f t="shared" si="4"/>
        <v>0.33635563037005101</v>
      </c>
      <c r="L9" s="66">
        <v>3.0240288327754907</v>
      </c>
      <c r="M9" s="66">
        <v>2.9827966650080309</v>
      </c>
      <c r="N9" s="67">
        <f t="shared" si="5"/>
        <v>0.41814858130310917</v>
      </c>
      <c r="O9" s="66">
        <v>2.8365801100082266</v>
      </c>
      <c r="P9" s="66">
        <v>3.02</v>
      </c>
      <c r="Q9" s="67">
        <f t="shared" si="6"/>
        <v>0.2204641006829231</v>
      </c>
      <c r="R9" s="68">
        <v>2.2045076004264672</v>
      </c>
      <c r="S9" s="66">
        <v>1.9405971763653012</v>
      </c>
      <c r="T9" s="67">
        <f t="shared" si="7"/>
        <v>1.0242414579273686</v>
      </c>
      <c r="U9" s="66">
        <v>0.91459161895253727</v>
      </c>
      <c r="V9" s="66">
        <v>0.95979877443898554</v>
      </c>
      <c r="W9" s="67">
        <f t="shared" si="8"/>
        <v>6.5551135443217778E-2</v>
      </c>
      <c r="X9" s="68">
        <v>0.65691734641251587</v>
      </c>
      <c r="Y9" s="66">
        <v>0.73029553510963074</v>
      </c>
      <c r="Z9" s="67">
        <f t="shared" si="9"/>
        <v>0</v>
      </c>
      <c r="AA9" s="66">
        <v>0</v>
      </c>
      <c r="AB9" s="66">
        <v>0</v>
      </c>
      <c r="AC9" s="67">
        <f t="shared" si="10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6.6598367191964289</v>
      </c>
      <c r="AH9" s="66">
        <v>5.805569720728486</v>
      </c>
      <c r="AI9" s="67">
        <f t="shared" si="12"/>
        <v>0</v>
      </c>
    </row>
    <row r="10" spans="1:35" ht="12" customHeight="1" x14ac:dyDescent="0.2">
      <c r="A10" s="69">
        <f t="shared" si="0"/>
        <v>45203</v>
      </c>
      <c r="B10" s="69">
        <f t="shared" si="1"/>
        <v>45210</v>
      </c>
      <c r="C10" s="65">
        <v>3.6630623769536408</v>
      </c>
      <c r="D10" s="66">
        <v>3.582735633257931</v>
      </c>
      <c r="E10" s="67">
        <f t="shared" si="2"/>
        <v>0.28302339955702882</v>
      </c>
      <c r="F10" s="66">
        <v>3.382791437205666</v>
      </c>
      <c r="G10" s="66">
        <v>3.3041991215731672</v>
      </c>
      <c r="H10" s="67">
        <f t="shared" si="3"/>
        <v>0.25703083122515302</v>
      </c>
      <c r="I10" s="68">
        <v>3.159544638697863</v>
      </c>
      <c r="J10" s="66">
        <v>3.0822945147537695</v>
      </c>
      <c r="K10" s="67">
        <f t="shared" si="4"/>
        <v>0.35560064414338033</v>
      </c>
      <c r="L10" s="66">
        <v>3.0269779677523094</v>
      </c>
      <c r="M10" s="66">
        <v>2.9944572745544251</v>
      </c>
      <c r="N10" s="67">
        <f t="shared" si="5"/>
        <v>0.40648797175671492</v>
      </c>
      <c r="O10" s="66">
        <v>2.8738666666666668</v>
      </c>
      <c r="P10" s="66">
        <v>2.7922004714638282</v>
      </c>
      <c r="Q10" s="67">
        <f t="shared" si="6"/>
        <v>0.26484373922732152</v>
      </c>
      <c r="R10" s="68">
        <v>2.2672614976045034</v>
      </c>
      <c r="S10" s="66">
        <v>1.9405971763653012</v>
      </c>
      <c r="T10" s="67">
        <f t="shared" si="7"/>
        <v>1.0242414579273686</v>
      </c>
      <c r="U10" s="66">
        <v>0.90316908979449073</v>
      </c>
      <c r="V10" s="66">
        <v>0.92372203478780712</v>
      </c>
      <c r="W10" s="67">
        <f t="shared" si="8"/>
        <v>7.6973664601264313E-2</v>
      </c>
      <c r="X10" s="68">
        <v>0.64597343718177658</v>
      </c>
      <c r="Y10" s="66">
        <v>0.6643276848241173</v>
      </c>
      <c r="Z10" s="67">
        <f t="shared" si="9"/>
        <v>0</v>
      </c>
      <c r="AA10" s="66">
        <v>0</v>
      </c>
      <c r="AB10" s="66">
        <v>0</v>
      </c>
      <c r="AC10" s="67">
        <f t="shared" si="10"/>
        <v>0.4</v>
      </c>
      <c r="AD10" s="66" t="s">
        <v>29</v>
      </c>
      <c r="AE10" s="66" t="s">
        <v>29</v>
      </c>
      <c r="AF10" s="67">
        <f t="shared" ref="AF10:AF11" si="15">6.865*AC10</f>
        <v>2.7460000000000004</v>
      </c>
      <c r="AG10" s="66">
        <v>6.6598367191964289</v>
      </c>
      <c r="AH10" s="66">
        <v>5.805569720728486</v>
      </c>
      <c r="AI10" s="67">
        <f t="shared" si="12"/>
        <v>0</v>
      </c>
    </row>
    <row r="11" spans="1:35" ht="12" customHeight="1" x14ac:dyDescent="0.2">
      <c r="A11" s="69">
        <f t="shared" si="0"/>
        <v>45196</v>
      </c>
      <c r="B11" s="69">
        <f t="shared" si="1"/>
        <v>45203</v>
      </c>
      <c r="C11" s="65">
        <v>3.6584642393128748</v>
      </c>
      <c r="D11" s="66">
        <v>3.6924679548385364</v>
      </c>
      <c r="E11" s="67">
        <f t="shared" si="2"/>
        <v>0.20729479350208502</v>
      </c>
      <c r="F11" s="66">
        <v>3.3708860910308323</v>
      </c>
      <c r="G11" s="66">
        <v>3.4103458868024146</v>
      </c>
      <c r="H11" s="67">
        <f t="shared" si="3"/>
        <v>0.19034386176748797</v>
      </c>
      <c r="I11" s="68">
        <v>3.1542249566781564</v>
      </c>
      <c r="J11" s="66">
        <v>3.1961204160529935</v>
      </c>
      <c r="K11" s="67">
        <f t="shared" si="4"/>
        <v>0.28367020221899342</v>
      </c>
      <c r="L11" s="66">
        <v>3.0220286576283866</v>
      </c>
      <c r="M11" s="66">
        <v>3.0556446975287836</v>
      </c>
      <c r="N11" s="67">
        <f t="shared" si="5"/>
        <v>0.37891658868275346</v>
      </c>
      <c r="O11" s="66">
        <v>2.8773333333333335</v>
      </c>
      <c r="P11" s="66">
        <v>2.8639999999999999</v>
      </c>
      <c r="Q11" s="67">
        <f t="shared" si="6"/>
        <v>0.19304421069114985</v>
      </c>
      <c r="R11" s="68">
        <v>2.2137864976045036</v>
      </c>
      <c r="S11" s="66">
        <v>2.2848281642711701</v>
      </c>
      <c r="T11" s="67">
        <f t="shared" si="7"/>
        <v>0.75105213668816617</v>
      </c>
      <c r="U11" s="66">
        <v>0.88803757411131046</v>
      </c>
      <c r="V11" s="66">
        <v>0.92502825811941536</v>
      </c>
      <c r="W11" s="67">
        <f t="shared" si="8"/>
        <v>9.2105180284444588E-2</v>
      </c>
      <c r="X11" s="68">
        <v>0.63296031702472466</v>
      </c>
      <c r="Y11" s="66">
        <v>0.66413850962273369</v>
      </c>
      <c r="Z11" s="67">
        <f t="shared" si="9"/>
        <v>0</v>
      </c>
      <c r="AA11" s="66">
        <v>0</v>
      </c>
      <c r="AB11" s="66">
        <v>0</v>
      </c>
      <c r="AC11" s="67">
        <f t="shared" si="10"/>
        <v>0.4</v>
      </c>
      <c r="AD11" s="66" t="s">
        <v>29</v>
      </c>
      <c r="AE11" s="66" t="s">
        <v>29</v>
      </c>
      <c r="AF11" s="67">
        <f t="shared" si="15"/>
        <v>2.7460000000000004</v>
      </c>
      <c r="AG11" s="66">
        <v>6.9163910517681479</v>
      </c>
      <c r="AH11" s="66">
        <v>6.0268668819882176</v>
      </c>
      <c r="AI11" s="67">
        <f t="shared" si="12"/>
        <v>0</v>
      </c>
    </row>
    <row r="12" spans="1:35" ht="12" customHeight="1" x14ac:dyDescent="0.2">
      <c r="A12" s="69">
        <f t="shared" si="0"/>
        <v>45189</v>
      </c>
      <c r="B12" s="69">
        <f t="shared" si="1"/>
        <v>45196</v>
      </c>
      <c r="C12" s="65">
        <v>3.6856612702791667</v>
      </c>
      <c r="D12" s="66">
        <v>3.6891592712223358</v>
      </c>
      <c r="E12" s="67">
        <f t="shared" si="2"/>
        <v>0.18009776253579313</v>
      </c>
      <c r="F12" s="66">
        <v>3.3773402436607078</v>
      </c>
      <c r="G12" s="66">
        <v>3.4332570149181971</v>
      </c>
      <c r="H12" s="67">
        <f t="shared" si="3"/>
        <v>0.18388970913761238</v>
      </c>
      <c r="I12" s="68">
        <v>3.1801142931618389</v>
      </c>
      <c r="J12" s="66">
        <v>3.1948026397257032</v>
      </c>
      <c r="K12" s="67">
        <f t="shared" si="4"/>
        <v>0.25778086573531089</v>
      </c>
      <c r="L12" s="66">
        <v>3.0401977566232414</v>
      </c>
      <c r="M12" s="66">
        <v>3.0989448091578469</v>
      </c>
      <c r="N12" s="67">
        <f t="shared" si="5"/>
        <v>0.3607474896878986</v>
      </c>
      <c r="O12" s="66">
        <v>2.9119999999999999</v>
      </c>
      <c r="P12" s="66">
        <v>2.8240000000000003</v>
      </c>
      <c r="Q12" s="67">
        <f t="shared" si="6"/>
        <v>0.23304421069114944</v>
      </c>
      <c r="R12" s="68">
        <v>2.1774173403665085</v>
      </c>
      <c r="S12" s="66">
        <v>2.2848281642711701</v>
      </c>
      <c r="T12" s="67">
        <f t="shared" si="7"/>
        <v>0.78742129392616134</v>
      </c>
      <c r="U12" s="66">
        <v>0.87277946059258182</v>
      </c>
      <c r="V12" s="66">
        <v>0.92349135248974523</v>
      </c>
      <c r="W12" s="67">
        <f t="shared" si="8"/>
        <v>0.10736329380317322</v>
      </c>
      <c r="X12" s="68">
        <v>0.61771957314243731</v>
      </c>
      <c r="Y12" s="66">
        <v>0.67112956206117769</v>
      </c>
      <c r="Z12" s="67">
        <f t="shared" si="9"/>
        <v>0</v>
      </c>
      <c r="AA12" s="66">
        <v>0</v>
      </c>
      <c r="AB12" s="66">
        <v>0</v>
      </c>
      <c r="AC12" s="67">
        <f t="shared" si="10"/>
        <v>0.4</v>
      </c>
      <c r="AD12" s="66" t="s">
        <v>29</v>
      </c>
      <c r="AE12" s="66" t="s">
        <v>29</v>
      </c>
      <c r="AF12" s="67">
        <f t="shared" ref="AF12:AF13" si="16">6.865*AC12</f>
        <v>2.7460000000000004</v>
      </c>
      <c r="AG12" s="66">
        <v>6.9163910517681479</v>
      </c>
      <c r="AH12" s="66">
        <v>6.0268668819882176</v>
      </c>
      <c r="AI12" s="67">
        <f t="shared" si="12"/>
        <v>0</v>
      </c>
    </row>
    <row r="13" spans="1:35" ht="12" customHeight="1" x14ac:dyDescent="0.2">
      <c r="A13" s="69">
        <f t="shared" si="0"/>
        <v>45182</v>
      </c>
      <c r="B13" s="69">
        <f t="shared" si="1"/>
        <v>45189</v>
      </c>
      <c r="C13" s="65">
        <v>3.769300701299044</v>
      </c>
      <c r="D13" s="66">
        <v>3.593952789207044</v>
      </c>
      <c r="E13" s="67">
        <f t="shared" si="2"/>
        <v>0.27180624360791583</v>
      </c>
      <c r="F13" s="66">
        <v>3.4368733974017331</v>
      </c>
      <c r="G13" s="66">
        <v>3.3287036286929785</v>
      </c>
      <c r="H13" s="67">
        <f t="shared" si="3"/>
        <v>0.23252632410534169</v>
      </c>
      <c r="I13" s="68">
        <v>3.2499587246133843</v>
      </c>
      <c r="J13" s="66">
        <v>3.1016781463315954</v>
      </c>
      <c r="K13" s="67">
        <f t="shared" si="4"/>
        <v>0.33621701256555436</v>
      </c>
      <c r="L13" s="66">
        <v>3.1241650157268008</v>
      </c>
      <c r="M13" s="66">
        <v>2.9505073420716377</v>
      </c>
      <c r="N13" s="67">
        <f t="shared" si="5"/>
        <v>0.45043790423950236</v>
      </c>
      <c r="O13" s="66">
        <v>2.9603999999999999</v>
      </c>
      <c r="P13" s="66">
        <v>2.8240000000000003</v>
      </c>
      <c r="Q13" s="67">
        <f t="shared" si="6"/>
        <v>0.23304421069114944</v>
      </c>
      <c r="R13" s="68">
        <v>2.135177402888158</v>
      </c>
      <c r="S13" s="66">
        <v>2.2848281642711701</v>
      </c>
      <c r="T13" s="67">
        <f t="shared" si="7"/>
        <v>0.82966123140451176</v>
      </c>
      <c r="U13" s="66">
        <v>0.87514445066117852</v>
      </c>
      <c r="V13" s="66">
        <v>0.89694345631883543</v>
      </c>
      <c r="W13" s="67">
        <f t="shared" si="8"/>
        <v>0.10499830373457653</v>
      </c>
      <c r="X13" s="68">
        <v>0.60839847470519892</v>
      </c>
      <c r="Y13" s="66">
        <v>0.63834724281657218</v>
      </c>
      <c r="Z13" s="67">
        <f t="shared" si="9"/>
        <v>0</v>
      </c>
      <c r="AA13" s="66">
        <v>0</v>
      </c>
      <c r="AB13" s="66">
        <v>0</v>
      </c>
      <c r="AC13" s="67">
        <f t="shared" si="10"/>
        <v>0.4</v>
      </c>
      <c r="AD13" s="66" t="s">
        <v>29</v>
      </c>
      <c r="AE13" s="66" t="s">
        <v>29</v>
      </c>
      <c r="AF13" s="67">
        <f t="shared" si="16"/>
        <v>2.7460000000000004</v>
      </c>
      <c r="AG13" s="66">
        <v>6.9163910517681479</v>
      </c>
      <c r="AH13" s="66">
        <v>6.0268668819882176</v>
      </c>
      <c r="AI13" s="67">
        <f t="shared" si="12"/>
        <v>0</v>
      </c>
    </row>
    <row r="14" spans="1:35" ht="12" customHeight="1" x14ac:dyDescent="0.2">
      <c r="A14" s="69">
        <f t="shared" si="0"/>
        <v>45175</v>
      </c>
      <c r="B14" s="69">
        <f t="shared" si="1"/>
        <v>45182</v>
      </c>
      <c r="C14" s="65">
        <v>3.8447723503444058</v>
      </c>
      <c r="D14" s="66">
        <v>3.6837107206084672</v>
      </c>
      <c r="E14" s="67">
        <f t="shared" si="2"/>
        <v>0.18204831220649265</v>
      </c>
      <c r="F14" s="66">
        <v>3.5075425443110531</v>
      </c>
      <c r="G14" s="66">
        <v>3.3736103542419724</v>
      </c>
      <c r="H14" s="67">
        <f t="shared" si="3"/>
        <v>0.1876195985563478</v>
      </c>
      <c r="I14" s="68">
        <v>3.3199244768833491</v>
      </c>
      <c r="J14" s="66">
        <v>3.1539559280657055</v>
      </c>
      <c r="K14" s="67">
        <f t="shared" si="4"/>
        <v>0.28393923083144434</v>
      </c>
      <c r="L14" s="66">
        <v>3.1958794504396746</v>
      </c>
      <c r="M14" s="66">
        <v>3.0119930600379292</v>
      </c>
      <c r="N14" s="67">
        <f t="shared" si="5"/>
        <v>0.38895218627321082</v>
      </c>
      <c r="O14" s="66">
        <v>2.8981333333333335</v>
      </c>
      <c r="P14" s="66">
        <v>2.9840000000000004</v>
      </c>
      <c r="Q14" s="67">
        <f t="shared" si="6"/>
        <v>0.15891087735781628</v>
      </c>
      <c r="R14" s="68">
        <v>2.0964792058797204</v>
      </c>
      <c r="S14" s="66">
        <v>2.2848281642711701</v>
      </c>
      <c r="T14" s="67">
        <f t="shared" si="7"/>
        <v>0.86835942841294944</v>
      </c>
      <c r="U14" s="66">
        <v>0.87608280633468838</v>
      </c>
      <c r="V14" s="66">
        <v>0.87672642828274927</v>
      </c>
      <c r="W14" s="67">
        <f t="shared" si="8"/>
        <v>0.10405994806106666</v>
      </c>
      <c r="X14" s="68">
        <v>0.60083569594438579</v>
      </c>
      <c r="Y14" s="66">
        <v>0.62095969855163413</v>
      </c>
      <c r="Z14" s="67">
        <f t="shared" si="9"/>
        <v>0</v>
      </c>
      <c r="AA14" s="66">
        <v>0</v>
      </c>
      <c r="AB14" s="66">
        <v>0</v>
      </c>
      <c r="AC14" s="67">
        <f t="shared" si="10"/>
        <v>0.4</v>
      </c>
      <c r="AD14" s="66" t="s">
        <v>29</v>
      </c>
      <c r="AE14" s="66" t="s">
        <v>29</v>
      </c>
      <c r="AF14" s="67">
        <f t="shared" ref="AF14" si="17">6.865*AC14</f>
        <v>2.7460000000000004</v>
      </c>
      <c r="AG14" s="66">
        <v>7.1263854501527293</v>
      </c>
      <c r="AH14" s="66">
        <v>6.2264094570759516</v>
      </c>
      <c r="AI14" s="67">
        <f t="shared" si="12"/>
        <v>0</v>
      </c>
    </row>
    <row r="15" spans="1:35" ht="12" customHeight="1" x14ac:dyDescent="0.2">
      <c r="A15" s="69">
        <f t="shared" si="0"/>
        <v>45168</v>
      </c>
      <c r="B15" s="69">
        <f t="shared" si="1"/>
        <v>45175</v>
      </c>
      <c r="C15" s="65">
        <v>3.9136809362265872</v>
      </c>
      <c r="D15" s="66">
        <v>3.6384180787372724</v>
      </c>
      <c r="E15" s="67">
        <f t="shared" si="2"/>
        <v>0.2273409540776874</v>
      </c>
      <c r="F15" s="66">
        <v>3.5649088392890755</v>
      </c>
      <c r="G15" s="66">
        <v>3.3311624617905191</v>
      </c>
      <c r="H15" s="67">
        <f t="shared" si="3"/>
        <v>0.23006749100780111</v>
      </c>
      <c r="I15" s="68">
        <v>3.3690740442545808</v>
      </c>
      <c r="J15" s="66">
        <v>3.1302196248519585</v>
      </c>
      <c r="K15" s="67">
        <f t="shared" si="4"/>
        <v>0.30767553404519132</v>
      </c>
      <c r="L15" s="66">
        <v>3.2282283313443312</v>
      </c>
      <c r="M15" s="66">
        <v>2.9948548354979514</v>
      </c>
      <c r="N15" s="67">
        <f t="shared" si="5"/>
        <v>0.40609041081318864</v>
      </c>
      <c r="O15" s="66">
        <v>2.8765333333333336</v>
      </c>
      <c r="P15" s="66">
        <v>2.8719999999999999</v>
      </c>
      <c r="Q15" s="67">
        <f t="shared" si="6"/>
        <v>0.18504421069114985</v>
      </c>
      <c r="R15" s="68">
        <v>2.119264342204616</v>
      </c>
      <c r="S15" s="66">
        <v>2.02132816427117</v>
      </c>
      <c r="T15" s="67">
        <f t="shared" si="7"/>
        <v>0.94351047002149979</v>
      </c>
      <c r="U15" s="66">
        <v>0.87030371825477626</v>
      </c>
      <c r="V15" s="66">
        <v>0.86987311367975373</v>
      </c>
      <c r="W15" s="67">
        <f t="shared" si="8"/>
        <v>0.11026964071600132</v>
      </c>
      <c r="X15" s="68">
        <v>0.59369027425550758</v>
      </c>
      <c r="Y15" s="66">
        <v>0.6085890120442361</v>
      </c>
      <c r="Z15" s="67">
        <f t="shared" si="9"/>
        <v>0</v>
      </c>
      <c r="AA15" s="66">
        <v>0</v>
      </c>
      <c r="AB15" s="66">
        <v>0</v>
      </c>
      <c r="AC15" s="67">
        <f t="shared" si="10"/>
        <v>0.4</v>
      </c>
      <c r="AD15" s="66" t="s">
        <v>29</v>
      </c>
      <c r="AE15" s="66" t="s">
        <v>29</v>
      </c>
      <c r="AF15" s="67">
        <f t="shared" ref="AF15" si="18">6.865*AC15</f>
        <v>2.7460000000000004</v>
      </c>
      <c r="AG15" s="66">
        <v>7.1263854501527293</v>
      </c>
      <c r="AH15" s="66">
        <v>6.2264094570759516</v>
      </c>
      <c r="AI15" s="67">
        <f t="shared" si="12"/>
        <v>0</v>
      </c>
    </row>
    <row r="16" spans="1:35" ht="12" customHeight="1" x14ac:dyDescent="0.2">
      <c r="A16" s="69">
        <f t="shared" si="0"/>
        <v>45161</v>
      </c>
      <c r="B16" s="69">
        <f t="shared" si="1"/>
        <v>45168</v>
      </c>
      <c r="C16" s="65">
        <v>3.9489050932215322</v>
      </c>
      <c r="D16" s="66">
        <v>3.7586205804802009</v>
      </c>
      <c r="E16" s="67">
        <f t="shared" si="2"/>
        <v>0.10713845233475894</v>
      </c>
      <c r="F16" s="66">
        <v>3.577046479148589</v>
      </c>
      <c r="G16" s="66">
        <v>3.4297242567096506</v>
      </c>
      <c r="H16" s="67">
        <f t="shared" si="3"/>
        <v>0.13150569608866958</v>
      </c>
      <c r="I16" s="68">
        <v>3.3695981731721631</v>
      </c>
      <c r="J16" s="66">
        <v>3.2810771637599716</v>
      </c>
      <c r="K16" s="67">
        <f t="shared" si="4"/>
        <v>0.1568179951371782</v>
      </c>
      <c r="L16" s="66">
        <v>3.2029010413118248</v>
      </c>
      <c r="M16" s="66">
        <v>3.1333797007470214</v>
      </c>
      <c r="N16" s="67">
        <f t="shared" si="5"/>
        <v>0.2675655455641186</v>
      </c>
      <c r="O16" s="66">
        <v>2.8761333333333332</v>
      </c>
      <c r="P16" s="66">
        <v>2.8959999999999999</v>
      </c>
      <c r="Q16" s="67">
        <f t="shared" si="6"/>
        <v>0.18091087735781652</v>
      </c>
      <c r="R16" s="68">
        <v>2.1149244785295114</v>
      </c>
      <c r="S16" s="66">
        <v>2.1414531642711703</v>
      </c>
      <c r="T16" s="67">
        <f t="shared" si="7"/>
        <v>0.84991415576315843</v>
      </c>
      <c r="U16" s="66">
        <v>0.86775566593471976</v>
      </c>
      <c r="V16" s="66">
        <v>0.83594338397086465</v>
      </c>
      <c r="W16" s="67">
        <f t="shared" si="8"/>
        <v>0.14419937042489039</v>
      </c>
      <c r="X16" s="68">
        <v>0.58737437534671455</v>
      </c>
      <c r="Y16" s="66">
        <v>0.60781545121320057</v>
      </c>
      <c r="Z16" s="67">
        <f t="shared" si="9"/>
        <v>0</v>
      </c>
      <c r="AA16" s="66">
        <v>0</v>
      </c>
      <c r="AB16" s="66">
        <v>0</v>
      </c>
      <c r="AC16" s="67">
        <f t="shared" si="10"/>
        <v>0.4</v>
      </c>
      <c r="AD16" s="66" t="s">
        <v>29</v>
      </c>
      <c r="AE16" s="66" t="s">
        <v>29</v>
      </c>
      <c r="AF16" s="67">
        <f t="shared" ref="AF16:AF17" si="19">6.865*AC16</f>
        <v>2.7460000000000004</v>
      </c>
      <c r="AG16" s="66">
        <v>7.1263854501527293</v>
      </c>
      <c r="AH16" s="66">
        <v>6.2264094570759516</v>
      </c>
      <c r="AI16" s="67">
        <f t="shared" si="12"/>
        <v>0</v>
      </c>
    </row>
    <row r="17" spans="1:35" ht="12" customHeight="1" x14ac:dyDescent="0.2">
      <c r="A17" s="69">
        <f t="shared" si="0"/>
        <v>45154</v>
      </c>
      <c r="B17" s="69">
        <f t="shared" si="1"/>
        <v>45161</v>
      </c>
      <c r="C17" s="65">
        <v>3.9828133184978416</v>
      </c>
      <c r="D17" s="66">
        <v>3.923461462572059</v>
      </c>
      <c r="E17" s="67">
        <f t="shared" si="2"/>
        <v>0</v>
      </c>
      <c r="F17" s="66">
        <v>3.5901770688231052</v>
      </c>
      <c r="G17" s="66">
        <v>3.5389011998876905</v>
      </c>
      <c r="H17" s="67">
        <f t="shared" si="3"/>
        <v>2.2328752910629746E-2</v>
      </c>
      <c r="I17" s="68">
        <v>3.3730671260649401</v>
      </c>
      <c r="J17" s="66">
        <v>3.3674563768952788</v>
      </c>
      <c r="K17" s="67">
        <f t="shared" si="4"/>
        <v>7.0438782001871036E-2</v>
      </c>
      <c r="L17" s="66">
        <v>3.1582161338847197</v>
      </c>
      <c r="M17" s="66">
        <v>3.2853940651077309</v>
      </c>
      <c r="N17" s="67">
        <f t="shared" si="5"/>
        <v>0.24272911242642037</v>
      </c>
      <c r="O17" s="66">
        <v>2.851866666666667</v>
      </c>
      <c r="P17" s="66">
        <v>3.1640000000000001</v>
      </c>
      <c r="Q17" s="67">
        <f t="shared" si="6"/>
        <v>0.20517754402448274</v>
      </c>
      <c r="R17" s="68">
        <v>2.1230474985207222</v>
      </c>
      <c r="S17" s="66">
        <v>2.0977283057012466</v>
      </c>
      <c r="T17" s="67">
        <f t="shared" si="7"/>
        <v>0.86711032859142323</v>
      </c>
      <c r="U17" s="66">
        <v>0.85037217474370885</v>
      </c>
      <c r="V17" s="66">
        <v>0.91348957100601758</v>
      </c>
      <c r="W17" s="67">
        <f t="shared" si="8"/>
        <v>0.12977057965204619</v>
      </c>
      <c r="X17" s="68">
        <v>0.58577528289417269</v>
      </c>
      <c r="Y17" s="66">
        <v>0.60080368094681047</v>
      </c>
      <c r="Z17" s="67">
        <f t="shared" si="9"/>
        <v>0</v>
      </c>
      <c r="AA17" s="66">
        <v>0</v>
      </c>
      <c r="AB17" s="66">
        <v>0</v>
      </c>
      <c r="AC17" s="67">
        <f t="shared" si="10"/>
        <v>0.4</v>
      </c>
      <c r="AD17" s="66" t="s">
        <v>29</v>
      </c>
      <c r="AE17" s="66" t="s">
        <v>29</v>
      </c>
      <c r="AF17" s="67">
        <f t="shared" si="19"/>
        <v>2.7460000000000004</v>
      </c>
      <c r="AG17" s="66">
        <v>7.1560382093564012</v>
      </c>
      <c r="AH17" s="66">
        <v>7.1263854501527293</v>
      </c>
      <c r="AI17" s="67">
        <f t="shared" si="12"/>
        <v>0</v>
      </c>
    </row>
    <row r="18" spans="1:35" ht="12" customHeight="1" x14ac:dyDescent="0.2">
      <c r="A18" s="69">
        <f t="shared" si="0"/>
        <v>45147</v>
      </c>
      <c r="B18" s="69">
        <f t="shared" si="1"/>
        <v>45154</v>
      </c>
      <c r="C18" s="65">
        <v>4.0256125091077557</v>
      </c>
      <c r="D18" s="66">
        <v>4.0247725710926536</v>
      </c>
      <c r="E18" s="67">
        <f t="shared" si="2"/>
        <v>0</v>
      </c>
      <c r="F18" s="66">
        <v>3.5927398773698123</v>
      </c>
      <c r="G18" s="66">
        <v>3.6962070068215742</v>
      </c>
      <c r="H18" s="67">
        <f t="shared" si="3"/>
        <v>0</v>
      </c>
      <c r="I18" s="68">
        <v>3.3628553967428148</v>
      </c>
      <c r="J18" s="66">
        <v>3.4848990416955639</v>
      </c>
      <c r="K18" s="67">
        <f t="shared" si="4"/>
        <v>7.5039762154335055E-2</v>
      </c>
      <c r="L18" s="66">
        <v>3.1086308114660266</v>
      </c>
      <c r="M18" s="66">
        <v>3.3727994210347982</v>
      </c>
      <c r="N18" s="67">
        <f t="shared" si="5"/>
        <v>0.29231443484511344</v>
      </c>
      <c r="O18" s="66">
        <v>2.9323999999999999</v>
      </c>
      <c r="P18" s="66">
        <v>2.6999999999999997</v>
      </c>
      <c r="Q18" s="67">
        <f t="shared" si="6"/>
        <v>0.35704421069115</v>
      </c>
      <c r="R18" s="68">
        <v>2.1165245818540552</v>
      </c>
      <c r="S18" s="66">
        <v>2.1189787485207221</v>
      </c>
      <c r="T18" s="67">
        <f t="shared" si="7"/>
        <v>0.84831405243861457</v>
      </c>
      <c r="U18" s="66">
        <v>0.83838221047317374</v>
      </c>
      <c r="V18" s="66">
        <v>0.89105302062983072</v>
      </c>
      <c r="W18" s="67">
        <f t="shared" si="8"/>
        <v>0.14176054392258131</v>
      </c>
      <c r="X18" s="68">
        <v>0.58555238764178719</v>
      </c>
      <c r="Y18" s="66">
        <v>0.59238967093239947</v>
      </c>
      <c r="Z18" s="67">
        <f t="shared" si="9"/>
        <v>0</v>
      </c>
      <c r="AA18" s="66">
        <v>0</v>
      </c>
      <c r="AB18" s="66">
        <v>0</v>
      </c>
      <c r="AC18" s="67">
        <f t="shared" si="10"/>
        <v>0.4</v>
      </c>
      <c r="AD18" s="66" t="s">
        <v>29</v>
      </c>
      <c r="AE18" s="66" t="s">
        <v>29</v>
      </c>
      <c r="AF18" s="67">
        <f t="shared" ref="AF18" si="20">6.865*AC18</f>
        <v>2.7460000000000004</v>
      </c>
      <c r="AG18" s="66">
        <v>7.1560382093564012</v>
      </c>
      <c r="AH18" s="66">
        <v>7.1263854501527293</v>
      </c>
      <c r="AI18" s="67">
        <f t="shared" si="12"/>
        <v>0</v>
      </c>
    </row>
    <row r="19" spans="1:35" ht="12" customHeight="1" x14ac:dyDescent="0.2">
      <c r="A19" s="69">
        <f t="shared" si="0"/>
        <v>45140</v>
      </c>
      <c r="B19" s="69">
        <f t="shared" si="1"/>
        <v>45147</v>
      </c>
      <c r="C19" s="65">
        <v>4.0256125091077557</v>
      </c>
      <c r="D19" s="66">
        <v>4.0247725710926536</v>
      </c>
      <c r="E19" s="67">
        <f t="shared" si="2"/>
        <v>0</v>
      </c>
      <c r="F19" s="66">
        <v>3.5927398773698123</v>
      </c>
      <c r="G19" s="66">
        <v>3.6962070068215742</v>
      </c>
      <c r="H19" s="67">
        <f t="shared" si="3"/>
        <v>0</v>
      </c>
      <c r="I19" s="68">
        <v>3.3628553967428148</v>
      </c>
      <c r="J19" s="66">
        <v>3.4848990416955639</v>
      </c>
      <c r="K19" s="67">
        <f t="shared" si="4"/>
        <v>7.5039762154335055E-2</v>
      </c>
      <c r="L19" s="66">
        <v>3.1086308114660266</v>
      </c>
      <c r="M19" s="66">
        <v>3.3727994210347982</v>
      </c>
      <c r="N19" s="67">
        <f t="shared" si="5"/>
        <v>0.29231443484511344</v>
      </c>
      <c r="O19" s="66">
        <v>2.9323999999999999</v>
      </c>
      <c r="P19" s="66">
        <v>2.6999999999999997</v>
      </c>
      <c r="Q19" s="67">
        <f t="shared" si="6"/>
        <v>0.35704421069115</v>
      </c>
      <c r="R19" s="68">
        <v>2.1165245818540552</v>
      </c>
      <c r="S19" s="66">
        <v>2.1189787485207221</v>
      </c>
      <c r="T19" s="67">
        <f t="shared" si="7"/>
        <v>0.84831405243861457</v>
      </c>
      <c r="U19" s="66">
        <v>0.83838221047317374</v>
      </c>
      <c r="V19" s="66">
        <v>0.89105302062983072</v>
      </c>
      <c r="W19" s="67">
        <f t="shared" si="8"/>
        <v>0.14176054392258131</v>
      </c>
      <c r="X19" s="68">
        <v>0.58555238764178719</v>
      </c>
      <c r="Y19" s="66">
        <v>0.59238967093239947</v>
      </c>
      <c r="Z19" s="67">
        <f t="shared" si="9"/>
        <v>0</v>
      </c>
      <c r="AA19" s="66">
        <v>0</v>
      </c>
      <c r="AB19" s="66">
        <v>0</v>
      </c>
      <c r="AC19" s="67">
        <f t="shared" si="10"/>
        <v>0.4</v>
      </c>
      <c r="AD19" s="66" t="s">
        <v>29</v>
      </c>
      <c r="AE19" s="66" t="s">
        <v>29</v>
      </c>
      <c r="AF19" s="67">
        <f t="shared" ref="AF19" si="21">6.865*AC19</f>
        <v>2.7460000000000004</v>
      </c>
      <c r="AG19" s="66">
        <v>7.1560382093564012</v>
      </c>
      <c r="AH19" s="66">
        <v>7.1263854501527293</v>
      </c>
      <c r="AI19" s="67">
        <f t="shared" si="12"/>
        <v>0</v>
      </c>
    </row>
    <row r="20" spans="1:35" ht="12" customHeight="1" x14ac:dyDescent="0.2">
      <c r="A20" s="69">
        <f t="shared" si="0"/>
        <v>45133</v>
      </c>
      <c r="B20" s="69">
        <f t="shared" si="1"/>
        <v>45140</v>
      </c>
      <c r="C20" s="65">
        <v>4.0256125091077557</v>
      </c>
      <c r="D20" s="66">
        <v>4.0247725710926536</v>
      </c>
      <c r="E20" s="67">
        <f t="shared" ref="E20" si="22">IF(MIN(C20,D20)&lt;C$5,C$5-MIN(C20,D20),0)</f>
        <v>0</v>
      </c>
      <c r="F20" s="66">
        <v>3.5927398773698123</v>
      </c>
      <c r="G20" s="66">
        <v>3.6962070068215742</v>
      </c>
      <c r="H20" s="67">
        <f t="shared" ref="H20" si="23">IF(MIN(F20,G20)&lt;F$5,F$5-MIN(F20,G20),0)</f>
        <v>0</v>
      </c>
      <c r="I20" s="68">
        <v>3.3628553967428148</v>
      </c>
      <c r="J20" s="66">
        <v>3.4848990416955639</v>
      </c>
      <c r="K20" s="67">
        <f t="shared" ref="K20" si="24">IF(MIN(I20,J20)&lt;I$5,I$5-MIN(I20,J20),0)</f>
        <v>7.5039762154335055E-2</v>
      </c>
      <c r="L20" s="66">
        <v>3.1086308114660266</v>
      </c>
      <c r="M20" s="66">
        <v>3.3727994210347982</v>
      </c>
      <c r="N20" s="67">
        <f t="shared" ref="N20" si="25">IF(MIN(L20,M20)&lt;L$5,L$5-MIN(L20,M20),0)</f>
        <v>0.29231443484511344</v>
      </c>
      <c r="O20" s="66">
        <v>2.9323999999999999</v>
      </c>
      <c r="P20" s="66">
        <v>2.6999999999999997</v>
      </c>
      <c r="Q20" s="67">
        <f t="shared" ref="Q20" si="26">IF(MIN(O20,P20)&lt;O$5,O$5-MIN(O20,P20),0)</f>
        <v>0.35704421069115</v>
      </c>
      <c r="R20" s="68">
        <v>2.1165245818540552</v>
      </c>
      <c r="S20" s="66">
        <v>2.1189787485207221</v>
      </c>
      <c r="T20" s="67">
        <f t="shared" ref="T20" si="27">IF(MIN(R20,S20)&lt;R$5,R$5-MIN(R20,S20),0)</f>
        <v>0.84831405243861457</v>
      </c>
      <c r="U20" s="66">
        <v>0.83838221047317374</v>
      </c>
      <c r="V20" s="66">
        <v>0.89105302062983072</v>
      </c>
      <c r="W20" s="67">
        <f t="shared" ref="W20" si="28">IF(MIN(U20,V20)&lt;U$5,U$5-MIN(U20,V20),0)</f>
        <v>0.14176054392258131</v>
      </c>
      <c r="X20" s="68">
        <v>0.58555238764178719</v>
      </c>
      <c r="Y20" s="66">
        <v>0.59238967093239947</v>
      </c>
      <c r="Z20" s="67">
        <f t="shared" ref="Z20" si="29">IF(MIN(X20,Y20)&lt;X$5,X$5-MIN(X20,Y20),0)</f>
        <v>0</v>
      </c>
      <c r="AA20" s="66">
        <v>0</v>
      </c>
      <c r="AB20" s="66">
        <v>0</v>
      </c>
      <c r="AC20" s="67">
        <f t="shared" ref="AC20" si="30">IF(MIN(AA20,AB20)&lt;AA$5,AA$5-MIN(AA20,AB20),0)</f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7.1560382093564012</v>
      </c>
      <c r="AH20" s="66">
        <v>7.1263854501527293</v>
      </c>
      <c r="AI20" s="67">
        <f t="shared" ref="AI20" si="32">IF(MIN(AG20,AH20)&lt;AG$5,AG$5-MIN(AG20,AH20),0)</f>
        <v>0</v>
      </c>
    </row>
    <row r="21" spans="1:35" ht="12" customHeight="1" x14ac:dyDescent="0.2">
      <c r="A21" s="69">
        <f t="shared" si="0"/>
        <v>45126</v>
      </c>
      <c r="B21" s="69">
        <f t="shared" si="1"/>
        <v>45133</v>
      </c>
      <c r="C21" s="65">
        <v>4.0256125091077557</v>
      </c>
      <c r="D21" s="66">
        <v>4.0247725710926536</v>
      </c>
      <c r="E21" s="67">
        <f t="shared" ref="E21:E34" si="33">IF(MIN(C21,D21)&lt;C$5,C$5-MIN(C21,D21),0)</f>
        <v>0</v>
      </c>
      <c r="F21" s="66">
        <v>3.5927398773698123</v>
      </c>
      <c r="G21" s="66">
        <v>3.6962070068215742</v>
      </c>
      <c r="H21" s="67">
        <f t="shared" ref="H21:H34" si="34">IF(MIN(F21,G21)&lt;F$5,F$5-MIN(F21,G21),0)</f>
        <v>0</v>
      </c>
      <c r="I21" s="68">
        <v>3.3628553967428148</v>
      </c>
      <c r="J21" s="66">
        <v>3.4848990416955639</v>
      </c>
      <c r="K21" s="67">
        <f t="shared" ref="K21:K34" si="35">IF(MIN(I21,J21)&lt;I$5,I$5-MIN(I21,J21),0)</f>
        <v>7.5039762154335055E-2</v>
      </c>
      <c r="L21" s="66">
        <v>3.1086308114660266</v>
      </c>
      <c r="M21" s="66">
        <v>3.3727994210347982</v>
      </c>
      <c r="N21" s="67">
        <f t="shared" ref="N21:N34" si="36">IF(MIN(L21,M21)&lt;L$5,L$5-MIN(L21,M21),0)</f>
        <v>0.29231443484511344</v>
      </c>
      <c r="O21" s="66">
        <v>2.9323999999999999</v>
      </c>
      <c r="P21" s="66">
        <v>2.6999999999999997</v>
      </c>
      <c r="Q21" s="67">
        <f t="shared" ref="Q21:Q27" si="37">IF(MIN(O21,P21)&lt;O$5,O$5-MIN(O21,P21),0)</f>
        <v>0.35704421069115</v>
      </c>
      <c r="R21" s="68">
        <v>2.1165245818540552</v>
      </c>
      <c r="S21" s="66">
        <v>2.1189787485207221</v>
      </c>
      <c r="T21" s="67">
        <f t="shared" ref="T21:T34" si="38">IF(MIN(R21,S21)&lt;R$5,R$5-MIN(R21,S21),0)</f>
        <v>0.84831405243861457</v>
      </c>
      <c r="U21" s="66">
        <v>0.83838221047317374</v>
      </c>
      <c r="V21" s="66">
        <v>0.89105302062983072</v>
      </c>
      <c r="W21" s="67">
        <f t="shared" ref="W21:W32" si="39">IF(MIN(U21,V21)&lt;U$5,U$5-MIN(U21,V21),0)</f>
        <v>0.14176054392258131</v>
      </c>
      <c r="X21" s="68">
        <v>0.58555238764178719</v>
      </c>
      <c r="Y21" s="66">
        <v>0.59238967093239947</v>
      </c>
      <c r="Z21" s="67">
        <f t="shared" ref="Z21:Z32" si="40">IF(MIN(X21,Y21)&lt;X$5,X$5-MIN(X21,Y21),0)</f>
        <v>0</v>
      </c>
      <c r="AA21" s="66">
        <v>0</v>
      </c>
      <c r="AB21" s="66">
        <v>0</v>
      </c>
      <c r="AC21" s="67">
        <f t="shared" ref="AC21:AC34" si="41">IF(MIN(AA21,AB21)&lt;AA$5,AA$5-MIN(AA21,AB21),0)</f>
        <v>0.4</v>
      </c>
      <c r="AD21" s="66" t="s">
        <v>29</v>
      </c>
      <c r="AE21" s="66" t="s">
        <v>29</v>
      </c>
      <c r="AF21" s="67">
        <f t="shared" ref="AF21" si="42">6.865*AC21</f>
        <v>2.7460000000000004</v>
      </c>
      <c r="AG21" s="66">
        <v>7.1560382093564012</v>
      </c>
      <c r="AH21" s="66">
        <v>7.1263854501527293</v>
      </c>
      <c r="AI21" s="67">
        <f t="shared" ref="AI21:AI34" si="43">IF(MIN(AG21,AH21)&lt;AG$5,AG$5-MIN(AG21,AH21),0)</f>
        <v>0</v>
      </c>
    </row>
    <row r="22" spans="1:35" ht="12" customHeight="1" x14ac:dyDescent="0.2">
      <c r="A22" s="69">
        <f t="shared" si="0"/>
        <v>45119</v>
      </c>
      <c r="B22" s="69">
        <f t="shared" si="1"/>
        <v>45126</v>
      </c>
      <c r="C22" s="65">
        <v>4.1054341082352863</v>
      </c>
      <c r="D22" s="66">
        <v>3.9631308300784309</v>
      </c>
      <c r="E22" s="67">
        <f t="shared" si="33"/>
        <v>0</v>
      </c>
      <c r="F22" s="66">
        <v>3.6149391377422209</v>
      </c>
      <c r="G22" s="66">
        <v>3.6271559264327728</v>
      </c>
      <c r="H22" s="67">
        <f t="shared" si="34"/>
        <v>0</v>
      </c>
      <c r="I22" s="68">
        <v>3.3727567721707219</v>
      </c>
      <c r="J22" s="66">
        <v>3.3760844280405311</v>
      </c>
      <c r="K22" s="67">
        <f t="shared" si="35"/>
        <v>6.513838672642791E-2</v>
      </c>
      <c r="L22" s="66">
        <v>3.116671308669706</v>
      </c>
      <c r="M22" s="66">
        <v>3.1856936782388638</v>
      </c>
      <c r="N22" s="67">
        <f t="shared" si="36"/>
        <v>0.28427393764143405</v>
      </c>
      <c r="O22" s="66">
        <v>2.9910666666666668</v>
      </c>
      <c r="P22" s="66">
        <v>2.7600000000000002</v>
      </c>
      <c r="Q22" s="67">
        <f t="shared" si="37"/>
        <v>0.2970442106911495</v>
      </c>
      <c r="R22" s="68">
        <v>2.0857829151873886</v>
      </c>
      <c r="S22" s="66">
        <v>2.1189787485207221</v>
      </c>
      <c r="T22" s="67">
        <f t="shared" si="38"/>
        <v>0.87905571910528124</v>
      </c>
      <c r="U22" s="66">
        <v>0.83020747946474283</v>
      </c>
      <c r="V22" s="66">
        <v>0.85498528251769124</v>
      </c>
      <c r="W22" s="67">
        <f t="shared" si="39"/>
        <v>0.14993527493101222</v>
      </c>
      <c r="X22" s="68">
        <v>0.58577856917032967</v>
      </c>
      <c r="Y22" s="66">
        <v>0.57894308618752488</v>
      </c>
      <c r="Z22" s="67">
        <f t="shared" si="40"/>
        <v>0</v>
      </c>
      <c r="AA22" s="66">
        <v>0</v>
      </c>
      <c r="AB22" s="66">
        <v>0</v>
      </c>
      <c r="AC22" s="67">
        <f t="shared" si="41"/>
        <v>0.4</v>
      </c>
      <c r="AD22" s="66" t="s">
        <v>29</v>
      </c>
      <c r="AE22" s="66" t="s">
        <v>29</v>
      </c>
      <c r="AF22" s="67">
        <f t="shared" ref="AF22" si="44">6.865*AC22</f>
        <v>2.7460000000000004</v>
      </c>
      <c r="AG22" s="66">
        <v>7.1560382093564012</v>
      </c>
      <c r="AH22" s="66">
        <v>7.1263854501527293</v>
      </c>
      <c r="AI22" s="67">
        <f t="shared" si="43"/>
        <v>0</v>
      </c>
    </row>
    <row r="23" spans="1:35" ht="12" customHeight="1" x14ac:dyDescent="0.2">
      <c r="A23" s="69">
        <f t="shared" si="0"/>
        <v>45112</v>
      </c>
      <c r="B23" s="69">
        <f t="shared" si="1"/>
        <v>45119</v>
      </c>
      <c r="C23" s="65">
        <v>4.1952913340134197</v>
      </c>
      <c r="D23" s="66">
        <v>3.8602649886171019</v>
      </c>
      <c r="E23" s="67">
        <f t="shared" si="33"/>
        <v>5.494044197857928E-3</v>
      </c>
      <c r="F23" s="66">
        <v>3.6659874847838685</v>
      </c>
      <c r="G23" s="66">
        <v>3.4516732248552255</v>
      </c>
      <c r="H23" s="67">
        <f t="shared" si="34"/>
        <v>0.10955672794309468</v>
      </c>
      <c r="I23" s="68">
        <v>3.39887516066617</v>
      </c>
      <c r="J23" s="66">
        <v>3.2528011274490023</v>
      </c>
      <c r="K23" s="67">
        <f t="shared" si="35"/>
        <v>0.18509403144814751</v>
      </c>
      <c r="L23" s="66">
        <v>3.1642125430062196</v>
      </c>
      <c r="M23" s="66">
        <v>3.0029909422155172</v>
      </c>
      <c r="N23" s="67">
        <f t="shared" si="36"/>
        <v>0.39795430409562282</v>
      </c>
      <c r="O23" s="66">
        <v>3.0134666666666665</v>
      </c>
      <c r="P23" s="66">
        <v>2.8279999999999998</v>
      </c>
      <c r="Q23" s="67">
        <f t="shared" si="37"/>
        <v>0.22904421069114989</v>
      </c>
      <c r="R23" s="68">
        <v>2.0550412485207219</v>
      </c>
      <c r="S23" s="66">
        <v>2.1189787485207221</v>
      </c>
      <c r="T23" s="67">
        <f t="shared" si="38"/>
        <v>0.90979738577194791</v>
      </c>
      <c r="U23" s="66">
        <v>0.82909141959872479</v>
      </c>
      <c r="V23" s="66">
        <v>0.82040637038622932</v>
      </c>
      <c r="W23" s="67">
        <f t="shared" si="39"/>
        <v>0.15973638400952572</v>
      </c>
      <c r="X23" s="68">
        <v>0.58533878921702243</v>
      </c>
      <c r="Y23" s="66">
        <v>0.57552250135283889</v>
      </c>
      <c r="Z23" s="67">
        <f t="shared" si="40"/>
        <v>0</v>
      </c>
      <c r="AA23" s="66">
        <v>0</v>
      </c>
      <c r="AB23" s="66">
        <v>0</v>
      </c>
      <c r="AC23" s="67">
        <f t="shared" si="41"/>
        <v>0.4</v>
      </c>
      <c r="AD23" s="66" t="s">
        <v>29</v>
      </c>
      <c r="AE23" s="66" t="s">
        <v>29</v>
      </c>
      <c r="AF23" s="67">
        <f t="shared" ref="AF23:AF28" si="45">6.865*AC23</f>
        <v>2.7460000000000004</v>
      </c>
      <c r="AG23" s="66">
        <v>7.2598228665692535</v>
      </c>
      <c r="AH23" s="66">
        <v>7.1263854501527293</v>
      </c>
      <c r="AI23" s="67">
        <f t="shared" si="43"/>
        <v>0</v>
      </c>
    </row>
    <row r="24" spans="1:35" ht="12" customHeight="1" x14ac:dyDescent="0.2">
      <c r="A24" s="69">
        <f t="shared" si="0"/>
        <v>45105</v>
      </c>
      <c r="B24" s="69">
        <f t="shared" si="1"/>
        <v>45112</v>
      </c>
      <c r="C24" s="65">
        <v>4.2640630862207889</v>
      </c>
      <c r="D24" s="66">
        <v>4.0328719150621222</v>
      </c>
      <c r="E24" s="67">
        <f t="shared" si="33"/>
        <v>0</v>
      </c>
      <c r="F24" s="66">
        <v>3.7117400087603794</v>
      </c>
      <c r="G24" s="66">
        <v>3.5569164342384165</v>
      </c>
      <c r="H24" s="67">
        <f t="shared" si="34"/>
        <v>4.3135185599036951E-3</v>
      </c>
      <c r="I24" s="68">
        <v>3.4207897102286124</v>
      </c>
      <c r="J24" s="66">
        <v>3.3596291883011293</v>
      </c>
      <c r="K24" s="67">
        <f t="shared" si="35"/>
        <v>7.8265970596020473E-2</v>
      </c>
      <c r="L24" s="66">
        <v>3.2164455730223871</v>
      </c>
      <c r="M24" s="66">
        <v>3.0794422465881919</v>
      </c>
      <c r="N24" s="67">
        <f t="shared" si="36"/>
        <v>0.32150299972294816</v>
      </c>
      <c r="O24" s="66">
        <v>2.9534666666666665</v>
      </c>
      <c r="P24" s="66">
        <v>3.06</v>
      </c>
      <c r="Q24" s="67">
        <f t="shared" si="37"/>
        <v>0.10357754402448327</v>
      </c>
      <c r="R24" s="68">
        <v>2.0218577056079048</v>
      </c>
      <c r="S24" s="66">
        <v>2.132541248520722</v>
      </c>
      <c r="T24" s="67">
        <f t="shared" si="38"/>
        <v>0.94298092868476502</v>
      </c>
      <c r="U24" s="66">
        <v>0.83289538188615453</v>
      </c>
      <c r="V24" s="66">
        <v>0.83656513313160552</v>
      </c>
      <c r="W24" s="67">
        <f t="shared" si="39"/>
        <v>0.14724737250960052</v>
      </c>
      <c r="X24" s="68">
        <v>0.58422160773066412</v>
      </c>
      <c r="Y24" s="66">
        <v>0.59380934223220927</v>
      </c>
      <c r="Z24" s="67">
        <f t="shared" si="40"/>
        <v>0</v>
      </c>
      <c r="AA24" s="66">
        <v>0</v>
      </c>
      <c r="AB24" s="66">
        <v>0</v>
      </c>
      <c r="AC24" s="67">
        <f t="shared" si="41"/>
        <v>0.4</v>
      </c>
      <c r="AD24" s="66" t="s">
        <v>29</v>
      </c>
      <c r="AE24" s="66" t="s">
        <v>29</v>
      </c>
      <c r="AF24" s="67">
        <f t="shared" si="45"/>
        <v>2.7460000000000004</v>
      </c>
      <c r="AG24" s="66">
        <v>7.3636075237821066</v>
      </c>
      <c r="AH24" s="66">
        <v>7.1263854501527293</v>
      </c>
      <c r="AI24" s="67">
        <f t="shared" si="43"/>
        <v>0</v>
      </c>
    </row>
    <row r="25" spans="1:35" ht="12" customHeight="1" x14ac:dyDescent="0.2">
      <c r="A25" s="69">
        <f t="shared" si="0"/>
        <v>45098</v>
      </c>
      <c r="B25" s="69">
        <f t="shared" si="1"/>
        <v>45105</v>
      </c>
      <c r="C25" s="65">
        <v>4.3474054929119408</v>
      </c>
      <c r="D25" s="66">
        <v>4.1585587104915449</v>
      </c>
      <c r="E25" s="67">
        <f t="shared" si="33"/>
        <v>0</v>
      </c>
      <c r="F25" s="66">
        <v>3.7650027752288411</v>
      </c>
      <c r="G25" s="66">
        <v>3.6908219591286131</v>
      </c>
      <c r="H25" s="67">
        <f t="shared" si="34"/>
        <v>0</v>
      </c>
      <c r="I25" s="68">
        <v>3.4624745515824404</v>
      </c>
      <c r="J25" s="66">
        <v>3.4390586417723124</v>
      </c>
      <c r="K25" s="67">
        <f t="shared" si="35"/>
        <v>0</v>
      </c>
      <c r="L25" s="66">
        <v>3.2852127605793227</v>
      </c>
      <c r="M25" s="66">
        <v>3.1300000000000003</v>
      </c>
      <c r="N25" s="67">
        <f t="shared" si="36"/>
        <v>0.2709452463111397</v>
      </c>
      <c r="O25" s="66">
        <v>2.9804000000000004</v>
      </c>
      <c r="P25" s="66">
        <v>3.06</v>
      </c>
      <c r="Q25" s="67">
        <f t="shared" si="37"/>
        <v>7.664421069114935E-2</v>
      </c>
      <c r="R25" s="68">
        <v>1.991013035751086</v>
      </c>
      <c r="S25" s="66">
        <v>2.132541248520722</v>
      </c>
      <c r="T25" s="67">
        <f t="shared" si="38"/>
        <v>0.97382559854158379</v>
      </c>
      <c r="U25" s="66">
        <v>0.84084428380725407</v>
      </c>
      <c r="V25" s="66">
        <v>0.84504829782688451</v>
      </c>
      <c r="W25" s="67">
        <f t="shared" si="39"/>
        <v>0.13929847058850098</v>
      </c>
      <c r="X25" s="68">
        <v>0.58664865126599874</v>
      </c>
      <c r="Y25" s="66">
        <v>0.59430314094518644</v>
      </c>
      <c r="Z25" s="67">
        <f t="shared" si="40"/>
        <v>0</v>
      </c>
      <c r="AA25" s="66">
        <v>0</v>
      </c>
      <c r="AB25" s="66">
        <v>0</v>
      </c>
      <c r="AC25" s="67">
        <f t="shared" si="41"/>
        <v>0.4</v>
      </c>
      <c r="AD25" s="66" t="s">
        <v>29</v>
      </c>
      <c r="AE25" s="66" t="s">
        <v>29</v>
      </c>
      <c r="AF25" s="67">
        <f t="shared" si="45"/>
        <v>2.7460000000000004</v>
      </c>
      <c r="AG25" s="66">
        <v>7.4962323459289362</v>
      </c>
      <c r="AH25" s="66">
        <v>7.1263854501527293</v>
      </c>
      <c r="AI25" s="67">
        <f t="shared" si="43"/>
        <v>0</v>
      </c>
    </row>
    <row r="26" spans="1:35" ht="12" customHeight="1" x14ac:dyDescent="0.2">
      <c r="A26" s="69">
        <f t="shared" si="0"/>
        <v>45091</v>
      </c>
      <c r="B26" s="69">
        <f t="shared" si="1"/>
        <v>45098</v>
      </c>
      <c r="C26" s="65">
        <v>4.4093195465468105</v>
      </c>
      <c r="D26" s="66">
        <v>4.3322950817441344</v>
      </c>
      <c r="E26" s="67">
        <f t="shared" si="33"/>
        <v>0</v>
      </c>
      <c r="F26" s="66">
        <v>3.8297053570308095</v>
      </c>
      <c r="G26" s="66">
        <v>3.7481117542545821</v>
      </c>
      <c r="H26" s="67">
        <f t="shared" si="34"/>
        <v>0</v>
      </c>
      <c r="I26" s="68">
        <v>3.5288977722419359</v>
      </c>
      <c r="J26" s="66">
        <v>3.4463241016718045</v>
      </c>
      <c r="K26" s="67">
        <f t="shared" si="35"/>
        <v>0</v>
      </c>
      <c r="L26" s="66">
        <v>3.3588409132082906</v>
      </c>
      <c r="M26" s="66">
        <v>3.2360181373413957</v>
      </c>
      <c r="N26" s="67">
        <f t="shared" si="36"/>
        <v>0.16492710896974438</v>
      </c>
      <c r="O26" s="66">
        <v>3.0613333333333337</v>
      </c>
      <c r="P26" s="66">
        <v>3.008</v>
      </c>
      <c r="Q26" s="67">
        <f t="shared" si="37"/>
        <v>4.9044210691149726E-2</v>
      </c>
      <c r="R26" s="68">
        <v>1.9892216149541213</v>
      </c>
      <c r="S26" s="66">
        <v>1.9872287485207218</v>
      </c>
      <c r="T26" s="67">
        <f t="shared" si="38"/>
        <v>0.97760988577194796</v>
      </c>
      <c r="U26" s="66">
        <v>0.85513667030598883</v>
      </c>
      <c r="V26" s="66">
        <v>0.82621536357916958</v>
      </c>
      <c r="W26" s="67">
        <f t="shared" si="39"/>
        <v>0.15392739081658546</v>
      </c>
      <c r="X26" s="68">
        <v>0.59490011920405439</v>
      </c>
      <c r="Y26" s="66">
        <v>0.5842625671146493</v>
      </c>
      <c r="Z26" s="67">
        <f t="shared" si="40"/>
        <v>0</v>
      </c>
      <c r="AA26" s="66">
        <v>0</v>
      </c>
      <c r="AB26" s="66">
        <v>0</v>
      </c>
      <c r="AC26" s="67">
        <f t="shared" si="41"/>
        <v>0.4</v>
      </c>
      <c r="AD26" s="66" t="s">
        <v>29</v>
      </c>
      <c r="AE26" s="66" t="s">
        <v>29</v>
      </c>
      <c r="AF26" s="67">
        <f t="shared" si="45"/>
        <v>2.7460000000000004</v>
      </c>
      <c r="AG26" s="66">
        <v>7.7009575804107104</v>
      </c>
      <c r="AH26" s="66">
        <v>7.1263854501527293</v>
      </c>
      <c r="AI26" s="67">
        <f t="shared" si="43"/>
        <v>0</v>
      </c>
    </row>
    <row r="27" spans="1:35" ht="12" customHeight="1" x14ac:dyDescent="0.2">
      <c r="A27" s="69">
        <f t="shared" si="0"/>
        <v>45084</v>
      </c>
      <c r="B27" s="69">
        <f t="shared" si="1"/>
        <v>45091</v>
      </c>
      <c r="C27" s="65">
        <v>4.4902430967411071</v>
      </c>
      <c r="D27" s="66">
        <v>4.2375441878271269</v>
      </c>
      <c r="E27" s="67">
        <f t="shared" si="33"/>
        <v>0</v>
      </c>
      <c r="F27" s="66">
        <v>3.9162096890639955</v>
      </c>
      <c r="G27" s="66">
        <v>3.6577552624643768</v>
      </c>
      <c r="H27" s="67">
        <f t="shared" si="34"/>
        <v>0</v>
      </c>
      <c r="I27" s="68">
        <v>3.619625084802859</v>
      </c>
      <c r="J27" s="66">
        <v>3.3490058753809611</v>
      </c>
      <c r="K27" s="67">
        <f t="shared" si="35"/>
        <v>8.8889283516188744E-2</v>
      </c>
      <c r="L27" s="66">
        <v>3.450664376902536</v>
      </c>
      <c r="M27" s="66">
        <v>3.1804899885377229</v>
      </c>
      <c r="N27" s="67">
        <f t="shared" si="36"/>
        <v>0.22045525777341712</v>
      </c>
      <c r="O27" s="66">
        <v>3.1277333333333335</v>
      </c>
      <c r="P27" s="66">
        <v>3.02</v>
      </c>
      <c r="Q27" s="67">
        <f t="shared" si="37"/>
        <v>3.7044210691149715E-2</v>
      </c>
      <c r="R27" s="68">
        <v>1.9990970334440399</v>
      </c>
      <c r="S27" s="66">
        <v>1.9872287485207218</v>
      </c>
      <c r="T27" s="67">
        <f t="shared" si="38"/>
        <v>0.97760988577194796</v>
      </c>
      <c r="U27" s="66">
        <v>0.87305019735800615</v>
      </c>
      <c r="V27" s="66">
        <v>0.80428911473753095</v>
      </c>
      <c r="W27" s="67">
        <f t="shared" si="39"/>
        <v>0.17585363965822409</v>
      </c>
      <c r="X27" s="68">
        <v>0.60633941789593948</v>
      </c>
      <c r="Y27" s="66">
        <v>0.56903710679785169</v>
      </c>
      <c r="Z27" s="67">
        <f t="shared" si="40"/>
        <v>0</v>
      </c>
      <c r="AA27" s="66">
        <v>0</v>
      </c>
      <c r="AB27" s="66">
        <v>0</v>
      </c>
      <c r="AC27" s="67">
        <f t="shared" si="41"/>
        <v>0.4</v>
      </c>
      <c r="AD27" s="66" t="s">
        <v>29</v>
      </c>
      <c r="AE27" s="66" t="s">
        <v>29</v>
      </c>
      <c r="AF27" s="67">
        <f t="shared" si="45"/>
        <v>2.7460000000000004</v>
      </c>
      <c r="AG27" s="66">
        <v>7.8018981576796307</v>
      </c>
      <c r="AH27" s="66">
        <v>7.571176838207812</v>
      </c>
      <c r="AI27" s="67">
        <f t="shared" si="43"/>
        <v>0</v>
      </c>
    </row>
    <row r="28" spans="1:35" ht="12" customHeight="1" x14ac:dyDescent="0.2">
      <c r="A28" s="69">
        <f t="shared" si="0"/>
        <v>45077</v>
      </c>
      <c r="B28" s="69">
        <f t="shared" si="1"/>
        <v>45084</v>
      </c>
      <c r="C28" s="65">
        <v>4.5540081335145892</v>
      </c>
      <c r="D28" s="66">
        <v>4.2649253772640501</v>
      </c>
      <c r="E28" s="67">
        <f t="shared" si="33"/>
        <v>0</v>
      </c>
      <c r="F28" s="66">
        <v>3.9833043170344014</v>
      </c>
      <c r="G28" s="66">
        <v>3.7021933364570723</v>
      </c>
      <c r="H28" s="67">
        <f t="shared" si="34"/>
        <v>0</v>
      </c>
      <c r="I28" s="68">
        <v>3.6808329557177504</v>
      </c>
      <c r="J28" s="66">
        <v>3.4040650850508225</v>
      </c>
      <c r="K28" s="67">
        <f t="shared" si="35"/>
        <v>3.3830073846327302E-2</v>
      </c>
      <c r="L28" s="66">
        <v>3.507555987546775</v>
      </c>
      <c r="M28" s="66">
        <v>3.2723618414577</v>
      </c>
      <c r="N28" s="67">
        <f t="shared" si="36"/>
        <v>0.12858340485344</v>
      </c>
      <c r="O28" s="66">
        <v>3.2496</v>
      </c>
      <c r="P28" s="66">
        <v>2.6839999999999997</v>
      </c>
      <c r="Q28" s="67">
        <f>IF(MIN(O28,P28)&lt;O$5,O$5-MIN(O28,P28),0)</f>
        <v>0.37304421069115001</v>
      </c>
      <c r="R28" s="68">
        <v>2.0647907939248569</v>
      </c>
      <c r="S28" s="66">
        <v>1.9872287485207218</v>
      </c>
      <c r="T28" s="67">
        <f t="shared" si="38"/>
        <v>0.97760988577194796</v>
      </c>
      <c r="U28" s="66">
        <v>0.88061859374596008</v>
      </c>
      <c r="V28" s="66">
        <v>0.84395861151770601</v>
      </c>
      <c r="W28" s="67">
        <f t="shared" si="39"/>
        <v>0.13618414287804903</v>
      </c>
      <c r="X28" s="68">
        <v>0.61343281164171826</v>
      </c>
      <c r="Y28" s="66">
        <v>0.5851392884406994</v>
      </c>
      <c r="Z28" s="67">
        <f t="shared" si="40"/>
        <v>0</v>
      </c>
      <c r="AA28" s="66">
        <v>0</v>
      </c>
      <c r="AB28" s="66">
        <v>0</v>
      </c>
      <c r="AC28" s="67">
        <f t="shared" si="41"/>
        <v>0.4</v>
      </c>
      <c r="AD28" s="66" t="s">
        <v>29</v>
      </c>
      <c r="AE28" s="66" t="s">
        <v>29</v>
      </c>
      <c r="AF28" s="67">
        <f t="shared" si="45"/>
        <v>2.7460000000000004</v>
      </c>
      <c r="AG28" s="66">
        <v>7.92261590043955</v>
      </c>
      <c r="AH28" s="66">
        <v>7.571176838207812</v>
      </c>
      <c r="AI28" s="67">
        <f t="shared" si="43"/>
        <v>0</v>
      </c>
    </row>
    <row r="29" spans="1:35" ht="12" customHeight="1" x14ac:dyDescent="0.2">
      <c r="A29" s="69">
        <f t="shared" si="0"/>
        <v>45070</v>
      </c>
      <c r="B29" s="69">
        <f t="shared" si="1"/>
        <v>45077</v>
      </c>
      <c r="C29" s="65">
        <v>4.5794339410109277</v>
      </c>
      <c r="D29" s="66">
        <v>4.4843145426678399</v>
      </c>
      <c r="E29" s="67">
        <f t="shared" si="33"/>
        <v>0</v>
      </c>
      <c r="F29" s="66">
        <v>4.0167162155766922</v>
      </c>
      <c r="G29" s="66">
        <v>3.8800120383394354</v>
      </c>
      <c r="H29" s="67">
        <f t="shared" si="34"/>
        <v>0</v>
      </c>
      <c r="I29" s="68">
        <v>3.6987362797781449</v>
      </c>
      <c r="J29" s="66">
        <v>3.577257689863528</v>
      </c>
      <c r="K29" s="67">
        <f t="shared" si="35"/>
        <v>0</v>
      </c>
      <c r="L29" s="66">
        <v>3.5323929457931502</v>
      </c>
      <c r="M29" s="66">
        <v>3.3806387096569352</v>
      </c>
      <c r="N29" s="67">
        <f t="shared" si="36"/>
        <v>2.0306536654204788E-2</v>
      </c>
      <c r="O29" s="66">
        <v>3.2613333333333339</v>
      </c>
      <c r="P29" s="66">
        <v>3.1</v>
      </c>
      <c r="Q29" s="67">
        <f>IF(MIN(O29,P29)&lt;O$5,O$5-MIN(O29,P29),0)</f>
        <v>0</v>
      </c>
      <c r="R29" s="68">
        <v>2.0918187112121887</v>
      </c>
      <c r="S29" s="66">
        <v>1.9980693548284674</v>
      </c>
      <c r="T29" s="67">
        <f t="shared" si="38"/>
        <v>0.96676927946420244</v>
      </c>
      <c r="U29" s="66">
        <v>0.8829658522114664</v>
      </c>
      <c r="V29" s="66">
        <v>0.87514087147779918</v>
      </c>
      <c r="W29" s="67">
        <f t="shared" si="39"/>
        <v>0.10500188291795587</v>
      </c>
      <c r="X29" s="68">
        <v>0.61811624096274043</v>
      </c>
      <c r="Y29" s="66">
        <v>0.59872675441560763</v>
      </c>
      <c r="Z29" s="67">
        <f t="shared" si="40"/>
        <v>0</v>
      </c>
      <c r="AA29" s="66">
        <v>0</v>
      </c>
      <c r="AB29" s="66">
        <v>0</v>
      </c>
      <c r="AC29" s="67">
        <f t="shared" si="41"/>
        <v>0.4</v>
      </c>
      <c r="AD29" s="66" t="s">
        <v>29</v>
      </c>
      <c r="AE29" s="66" t="s">
        <v>29</v>
      </c>
      <c r="AF29" s="67">
        <f t="shared" ref="AF29:AF37" si="46">6.865*AC29</f>
        <v>2.7460000000000004</v>
      </c>
      <c r="AG29" s="66">
        <v>8.0927765569269638</v>
      </c>
      <c r="AH29" s="66">
        <v>7.571176838207812</v>
      </c>
      <c r="AI29" s="67">
        <f t="shared" si="43"/>
        <v>0</v>
      </c>
    </row>
    <row r="30" spans="1:35" ht="12" customHeight="1" x14ac:dyDescent="0.2">
      <c r="A30" s="69">
        <f t="shared" si="0"/>
        <v>45063</v>
      </c>
      <c r="B30" s="69">
        <f t="shared" si="1"/>
        <v>45070</v>
      </c>
      <c r="C30" s="65">
        <v>4.5998070327670533</v>
      </c>
      <c r="D30" s="66">
        <v>4.5943052304180814</v>
      </c>
      <c r="E30" s="67">
        <f t="shared" si="33"/>
        <v>0</v>
      </c>
      <c r="F30" s="66">
        <v>4.0268969615213122</v>
      </c>
      <c r="G30" s="66">
        <v>4.0167882581284875</v>
      </c>
      <c r="H30" s="67">
        <f t="shared" si="34"/>
        <v>0</v>
      </c>
      <c r="I30" s="68">
        <v>3.6946739555924073</v>
      </c>
      <c r="J30" s="66">
        <v>3.7188336418516905</v>
      </c>
      <c r="K30" s="67">
        <f t="shared" si="35"/>
        <v>0</v>
      </c>
      <c r="L30" s="66">
        <v>3.5186421079703871</v>
      </c>
      <c r="M30" s="66">
        <v>3.5349110392116927</v>
      </c>
      <c r="N30" s="67">
        <f t="shared" si="36"/>
        <v>0</v>
      </c>
      <c r="O30" s="66">
        <v>3.2221333333333337</v>
      </c>
      <c r="P30" s="66">
        <v>3.3640000000000003</v>
      </c>
      <c r="Q30" s="67">
        <f t="shared" ref="Q30:Q34" si="47">IF(MIN(O30,P30)&lt;O$5,O$5-MIN(O30,P30),0)</f>
        <v>0</v>
      </c>
      <c r="R30" s="68">
        <v>2.101606826402405</v>
      </c>
      <c r="S30" s="66">
        <v>2.0060509348990734</v>
      </c>
      <c r="T30" s="67">
        <f t="shared" si="38"/>
        <v>0.95878769939359643</v>
      </c>
      <c r="U30" s="66">
        <v>0.88506971191899919</v>
      </c>
      <c r="V30" s="66">
        <v>0.88905039251608986</v>
      </c>
      <c r="W30" s="67">
        <f t="shared" si="39"/>
        <v>9.5073042476755854E-2</v>
      </c>
      <c r="X30" s="68">
        <v>0.61801522369130668</v>
      </c>
      <c r="Y30" s="66">
        <v>0.61964976029915309</v>
      </c>
      <c r="Z30" s="67">
        <f t="shared" si="40"/>
        <v>0</v>
      </c>
      <c r="AA30" s="66">
        <v>0</v>
      </c>
      <c r="AB30" s="66">
        <v>0</v>
      </c>
      <c r="AC30" s="67">
        <f t="shared" si="41"/>
        <v>0.4</v>
      </c>
      <c r="AD30" s="66" t="s">
        <v>29</v>
      </c>
      <c r="AE30" s="66" t="s">
        <v>29</v>
      </c>
      <c r="AF30" s="67">
        <f t="shared" si="46"/>
        <v>2.7460000000000004</v>
      </c>
      <c r="AG30" s="66">
        <v>8.1619966361454566</v>
      </c>
      <c r="AH30" s="66">
        <v>8.003779312217473</v>
      </c>
      <c r="AI30" s="67">
        <f t="shared" si="43"/>
        <v>0</v>
      </c>
    </row>
    <row r="31" spans="1:35" ht="12" customHeight="1" x14ac:dyDescent="0.2">
      <c r="A31" s="69">
        <f t="shared" si="0"/>
        <v>45056</v>
      </c>
      <c r="B31" s="69">
        <f t="shared" si="1"/>
        <v>45063</v>
      </c>
      <c r="C31" s="65">
        <v>4.6195973068108858</v>
      </c>
      <c r="D31" s="66">
        <v>4.6059805145823116</v>
      </c>
      <c r="E31" s="67">
        <f t="shared" si="33"/>
        <v>0</v>
      </c>
      <c r="F31" s="66">
        <v>4.0304259337461934</v>
      </c>
      <c r="G31" s="66">
        <v>4.0469592215993391</v>
      </c>
      <c r="H31" s="67">
        <f t="shared" si="34"/>
        <v>0</v>
      </c>
      <c r="I31" s="68">
        <v>3.6819627089680793</v>
      </c>
      <c r="J31" s="66">
        <v>3.7613985611145306</v>
      </c>
      <c r="K31" s="67">
        <f t="shared" si="35"/>
        <v>0</v>
      </c>
      <c r="L31" s="66">
        <v>3.490756619582275</v>
      </c>
      <c r="M31" s="66">
        <v>3.593208172100173</v>
      </c>
      <c r="N31" s="67">
        <f t="shared" si="36"/>
        <v>0</v>
      </c>
      <c r="O31" s="66">
        <v>3.1770666666666667</v>
      </c>
      <c r="P31" s="66">
        <v>3.3320000000000003</v>
      </c>
      <c r="Q31" s="67">
        <f t="shared" si="47"/>
        <v>0</v>
      </c>
      <c r="R31" s="68">
        <v>2.129807199924318</v>
      </c>
      <c r="S31" s="66">
        <v>1.9133019706203735</v>
      </c>
      <c r="T31" s="67">
        <f t="shared" si="38"/>
        <v>1.0515366636722963</v>
      </c>
      <c r="U31" s="66">
        <v>0.88653189524921028</v>
      </c>
      <c r="V31" s="66">
        <v>0.88351358871788943</v>
      </c>
      <c r="W31" s="67">
        <f t="shared" si="39"/>
        <v>9.6629165677865614E-2</v>
      </c>
      <c r="X31" s="68">
        <v>0.6180388086761317</v>
      </c>
      <c r="Y31" s="66">
        <v>0.61956660322422441</v>
      </c>
      <c r="Z31" s="67">
        <f t="shared" si="40"/>
        <v>0</v>
      </c>
      <c r="AA31" s="66">
        <v>0</v>
      </c>
      <c r="AB31" s="66">
        <v>0</v>
      </c>
      <c r="AC31" s="67">
        <f t="shared" si="41"/>
        <v>0.4</v>
      </c>
      <c r="AD31" s="66" t="s">
        <v>29</v>
      </c>
      <c r="AE31" s="66" t="s">
        <v>29</v>
      </c>
      <c r="AF31" s="67">
        <f t="shared" si="46"/>
        <v>2.7460000000000004</v>
      </c>
      <c r="AG31" s="66">
        <v>8.2446676363754818</v>
      </c>
      <c r="AH31" s="66">
        <v>8.003779312217473</v>
      </c>
      <c r="AI31" s="67">
        <f t="shared" si="43"/>
        <v>0</v>
      </c>
    </row>
    <row r="32" spans="1:35" ht="12" customHeight="1" x14ac:dyDescent="0.2">
      <c r="A32" s="69">
        <f t="shared" si="0"/>
        <v>45049</v>
      </c>
      <c r="B32" s="69">
        <f t="shared" si="1"/>
        <v>45056</v>
      </c>
      <c r="C32" s="65">
        <v>4.6682117199478856</v>
      </c>
      <c r="D32" s="66">
        <v>4.5303066238536029</v>
      </c>
      <c r="E32" s="67">
        <f t="shared" si="33"/>
        <v>0</v>
      </c>
      <c r="F32" s="66">
        <v>4.0516374757347027</v>
      </c>
      <c r="G32" s="66">
        <v>3.9823103451247674</v>
      </c>
      <c r="H32" s="67">
        <f t="shared" si="34"/>
        <v>0</v>
      </c>
      <c r="I32" s="68">
        <v>3.6932198959489519</v>
      </c>
      <c r="J32" s="66">
        <v>3.6789338494608832</v>
      </c>
      <c r="K32" s="67">
        <f t="shared" si="35"/>
        <v>0</v>
      </c>
      <c r="L32" s="66">
        <v>3.4790313982330163</v>
      </c>
      <c r="M32" s="66">
        <v>3.5260464850452893</v>
      </c>
      <c r="N32" s="67">
        <f t="shared" si="36"/>
        <v>0</v>
      </c>
      <c r="O32" s="66">
        <v>3.1391999999999998</v>
      </c>
      <c r="P32" s="66">
        <v>3.2360000000000002</v>
      </c>
      <c r="Q32" s="67">
        <f t="shared" si="47"/>
        <v>0</v>
      </c>
      <c r="R32" s="68">
        <v>2.0550263234462309</v>
      </c>
      <c r="S32" s="66">
        <v>2.3201769706203734</v>
      </c>
      <c r="T32" s="67">
        <f t="shared" si="38"/>
        <v>0.90981231084643888</v>
      </c>
      <c r="U32" s="66">
        <v>0.88716099328547315</v>
      </c>
      <c r="V32" s="66">
        <v>0.87493083556689732</v>
      </c>
      <c r="W32" s="67">
        <f t="shared" si="39"/>
        <v>0.10521191882885772</v>
      </c>
      <c r="X32" s="68">
        <v>0.62154401750321919</v>
      </c>
      <c r="Y32" s="66">
        <v>0.61430284611019648</v>
      </c>
      <c r="Z32" s="67">
        <f t="shared" si="40"/>
        <v>0</v>
      </c>
      <c r="AA32" s="66">
        <v>0</v>
      </c>
      <c r="AB32" s="66">
        <v>0</v>
      </c>
      <c r="AC32" s="67">
        <f t="shared" si="41"/>
        <v>0.4</v>
      </c>
      <c r="AD32" s="66" t="s">
        <v>29</v>
      </c>
      <c r="AE32" s="66" t="s">
        <v>29</v>
      </c>
      <c r="AF32" s="67">
        <f t="shared" si="46"/>
        <v>2.7460000000000004</v>
      </c>
      <c r="AG32" s="66">
        <v>8.3609659391343367</v>
      </c>
      <c r="AH32" s="66">
        <v>8.003779312217473</v>
      </c>
      <c r="AI32" s="67">
        <f t="shared" si="43"/>
        <v>0</v>
      </c>
    </row>
    <row r="33" spans="1:35" ht="12" customHeight="1" x14ac:dyDescent="0.2">
      <c r="A33" s="69">
        <f t="shared" si="0"/>
        <v>45042</v>
      </c>
      <c r="B33" s="69">
        <f t="shared" si="1"/>
        <v>45049</v>
      </c>
      <c r="C33" s="65">
        <v>4.722566373782124</v>
      </c>
      <c r="D33" s="66">
        <v>4.5579478123924124</v>
      </c>
      <c r="E33" s="67">
        <f t="shared" si="33"/>
        <v>0</v>
      </c>
      <c r="F33" s="66">
        <v>4.0671425424362049</v>
      </c>
      <c r="G33" s="66">
        <v>4.0083202343439215</v>
      </c>
      <c r="H33" s="67">
        <f t="shared" si="34"/>
        <v>0</v>
      </c>
      <c r="I33" s="68">
        <v>3.7103564313112338</v>
      </c>
      <c r="J33" s="66">
        <v>3.6350112377490387</v>
      </c>
      <c r="K33" s="67">
        <f t="shared" si="35"/>
        <v>0</v>
      </c>
      <c r="L33" s="66">
        <v>3.4745624981081424</v>
      </c>
      <c r="M33" s="66">
        <v>3.4915243921523085</v>
      </c>
      <c r="N33" s="67">
        <f t="shared" si="36"/>
        <v>0</v>
      </c>
      <c r="O33" s="66">
        <v>3.1789333333333336</v>
      </c>
      <c r="P33" s="66">
        <v>3.1320000000000001</v>
      </c>
      <c r="Q33" s="67">
        <f t="shared" si="47"/>
        <v>0</v>
      </c>
      <c r="R33" s="68">
        <v>2.0214223613487432</v>
      </c>
      <c r="S33" s="66">
        <v>2.1402646004838468</v>
      </c>
      <c r="T33" s="67">
        <f t="shared" si="38"/>
        <v>0.9434162729439266</v>
      </c>
      <c r="U33" s="66">
        <v>0.89187852843774174</v>
      </c>
      <c r="V33" s="66">
        <v>0.88005399721403588</v>
      </c>
      <c r="W33" s="67">
        <f t="shared" ref="W33:W34" si="48">IF(MIN(U33,V33)&lt;U$5,U$5-MIN(U33,V33),0)</f>
        <v>0.10008875718171917</v>
      </c>
      <c r="X33" s="68">
        <v>0.62864018315149561</v>
      </c>
      <c r="Y33" s="66">
        <v>0.61863130045363746</v>
      </c>
      <c r="Z33" s="67">
        <f t="shared" ref="Z33:Z34" si="49">IF(MIN(X33,Y33)&lt;X$5,X$5-MIN(X33,Y33),0)</f>
        <v>0</v>
      </c>
      <c r="AA33" s="66">
        <v>0</v>
      </c>
      <c r="AB33" s="66">
        <v>0</v>
      </c>
      <c r="AC33" s="67">
        <f t="shared" si="41"/>
        <v>0.4</v>
      </c>
      <c r="AD33" s="66" t="s">
        <v>29</v>
      </c>
      <c r="AE33" s="66" t="s">
        <v>29</v>
      </c>
      <c r="AF33" s="67">
        <f t="shared" si="46"/>
        <v>2.7460000000000004</v>
      </c>
      <c r="AG33" s="66">
        <v>8.4421701725243512</v>
      </c>
      <c r="AH33" s="66">
        <v>8.300436794582442</v>
      </c>
      <c r="AI33" s="67">
        <f t="shared" si="43"/>
        <v>0</v>
      </c>
    </row>
    <row r="34" spans="1:35" ht="12" customHeight="1" x14ac:dyDescent="0.2">
      <c r="A34" s="69">
        <f t="shared" si="0"/>
        <v>45035</v>
      </c>
      <c r="B34" s="69">
        <f t="shared" si="1"/>
        <v>45042</v>
      </c>
      <c r="C34" s="65">
        <v>4.803549754409902</v>
      </c>
      <c r="D34" s="66">
        <v>4.6816205771329518</v>
      </c>
      <c r="E34" s="67">
        <f t="shared" si="33"/>
        <v>0</v>
      </c>
      <c r="F34" s="66">
        <v>4.0893103730858789</v>
      </c>
      <c r="G34" s="66">
        <v>4.0604218410230875</v>
      </c>
      <c r="H34" s="67">
        <f t="shared" si="34"/>
        <v>0</v>
      </c>
      <c r="I34" s="68">
        <v>3.7134546542067839</v>
      </c>
      <c r="J34" s="66">
        <v>3.7014253327781366</v>
      </c>
      <c r="K34" s="67">
        <f t="shared" si="35"/>
        <v>0</v>
      </c>
      <c r="L34" s="66">
        <v>3.4660014724217278</v>
      </c>
      <c r="M34" s="66">
        <v>3.464945582508022</v>
      </c>
      <c r="N34" s="67">
        <f t="shared" si="36"/>
        <v>0</v>
      </c>
      <c r="O34" s="66">
        <v>3.2212000000000005</v>
      </c>
      <c r="P34" s="66">
        <v>3.1960000000000002</v>
      </c>
      <c r="Q34" s="67">
        <f t="shared" si="47"/>
        <v>0</v>
      </c>
      <c r="R34" s="68">
        <v>2.0450535702284411</v>
      </c>
      <c r="S34" s="66">
        <v>2.048</v>
      </c>
      <c r="T34" s="67">
        <f t="shared" si="38"/>
        <v>0.91978506406422866</v>
      </c>
      <c r="U34" s="66">
        <v>0.89924118182164547</v>
      </c>
      <c r="V34" s="66">
        <v>0.89806732582728455</v>
      </c>
      <c r="W34" s="67">
        <f t="shared" si="48"/>
        <v>8.2075428568470499E-2</v>
      </c>
      <c r="X34" s="68">
        <v>0.6446568554609361</v>
      </c>
      <c r="Y34" s="66">
        <v>0.61921709435903294</v>
      </c>
      <c r="Z34" s="67">
        <f t="shared" si="49"/>
        <v>0</v>
      </c>
      <c r="AA34" s="66">
        <v>0</v>
      </c>
      <c r="AB34" s="66">
        <v>0</v>
      </c>
      <c r="AC34" s="67">
        <f t="shared" si="41"/>
        <v>0.4</v>
      </c>
      <c r="AD34" s="66" t="s">
        <v>29</v>
      </c>
      <c r="AE34" s="66" t="s">
        <v>29</v>
      </c>
      <c r="AF34" s="67">
        <f t="shared" si="46"/>
        <v>2.7460000000000004</v>
      </c>
      <c r="AG34" s="66">
        <v>8.4524536214522978</v>
      </c>
      <c r="AH34" s="66">
        <v>8.3004405958857053</v>
      </c>
      <c r="AI34" s="67">
        <f t="shared" si="43"/>
        <v>0</v>
      </c>
    </row>
    <row r="35" spans="1:35" ht="12" customHeight="1" x14ac:dyDescent="0.2">
      <c r="A35" s="69">
        <f t="shared" si="0"/>
        <v>45028</v>
      </c>
      <c r="B35" s="69">
        <f t="shared" si="1"/>
        <v>45035</v>
      </c>
      <c r="C35" s="65">
        <v>4.803549754409902</v>
      </c>
      <c r="D35" s="66">
        <v>4.6816205771329518</v>
      </c>
      <c r="E35" s="67">
        <f t="shared" ref="E35:E43" si="50">IF(MIN(C35,D35)&lt;C$5,C$5-MIN(C35,D35),0)</f>
        <v>0</v>
      </c>
      <c r="F35" s="66">
        <v>4.0893103730858789</v>
      </c>
      <c r="G35" s="66">
        <v>4.0604218410230875</v>
      </c>
      <c r="H35" s="67">
        <f t="shared" ref="H35:H39" si="51">IF(MIN(F35,G35)&lt;F$5,F$5-MIN(F35,G35),0)</f>
        <v>0</v>
      </c>
      <c r="I35" s="68">
        <v>3.7134546542067839</v>
      </c>
      <c r="J35" s="66">
        <v>3.7014253327781366</v>
      </c>
      <c r="K35" s="67">
        <f t="shared" ref="K35:K39" si="52">IF(MIN(I35,J35)&lt;I$5,I$5-MIN(I35,J35),0)</f>
        <v>0</v>
      </c>
      <c r="L35" s="66">
        <v>3.4660014724217278</v>
      </c>
      <c r="M35" s="66">
        <v>3.464945582508022</v>
      </c>
      <c r="N35" s="67">
        <f t="shared" ref="N35:N39" si="53">IF(MIN(L35,M35)&lt;L$5,L$5-MIN(L35,M35),0)</f>
        <v>0</v>
      </c>
      <c r="O35" s="66">
        <v>3.2212000000000005</v>
      </c>
      <c r="P35" s="66">
        <v>3.1960000000000002</v>
      </c>
      <c r="Q35" s="67">
        <f t="shared" ref="Q35:Q39" si="54">IF(MIN(O35,P35)&lt;O$5,O$5-MIN(O35,P35),0)</f>
        <v>0</v>
      </c>
      <c r="R35" s="68">
        <v>2.0450535702284411</v>
      </c>
      <c r="S35" s="66">
        <v>2.048</v>
      </c>
      <c r="T35" s="67">
        <f t="shared" ref="T35:T42" si="55">IF(MIN(R35,S35)&lt;R$5,R$5-MIN(R35,S35),0)</f>
        <v>0.91978506406422866</v>
      </c>
      <c r="U35" s="66">
        <v>0.89924118182164547</v>
      </c>
      <c r="V35" s="66">
        <v>0.89806732582728455</v>
      </c>
      <c r="W35" s="67">
        <f t="shared" ref="W35:W39" si="56">IF(MIN(U35,V35)&lt;U$5,U$5-MIN(U35,V35),0)</f>
        <v>8.2075428568470499E-2</v>
      </c>
      <c r="X35" s="68">
        <v>0.6446568554609361</v>
      </c>
      <c r="Y35" s="66">
        <v>0.61921709435903294</v>
      </c>
      <c r="Z35" s="67">
        <f t="shared" ref="Z35:Z39" si="57">IF(MIN(X35,Y35)&lt;X$5,X$5-MIN(X35,Y35),0)</f>
        <v>0</v>
      </c>
      <c r="AA35" s="66">
        <v>0</v>
      </c>
      <c r="AB35" s="66">
        <v>0</v>
      </c>
      <c r="AC35" s="67">
        <f t="shared" ref="AC35:AC44" si="58">IF(MIN(AA35,AB35)&lt;AA$5,AA$5-MIN(AA35,AB35),0)</f>
        <v>0.4</v>
      </c>
      <c r="AD35" s="66" t="s">
        <v>29</v>
      </c>
      <c r="AE35" s="66" t="s">
        <v>29</v>
      </c>
      <c r="AF35" s="67">
        <f t="shared" si="46"/>
        <v>2.7460000000000004</v>
      </c>
      <c r="AG35" s="66">
        <v>8.4524536214522978</v>
      </c>
      <c r="AH35" s="66">
        <v>8.3004405958857053</v>
      </c>
      <c r="AI35" s="67">
        <f t="shared" ref="AI35:AI40" si="59">IF(MIN(AG35,AH35)&lt;AG$5,AG$5-MIN(AG35,AH35),0)</f>
        <v>0</v>
      </c>
    </row>
    <row r="36" spans="1:35" ht="12" customHeight="1" x14ac:dyDescent="0.2">
      <c r="A36" s="69">
        <f t="shared" si="0"/>
        <v>45021</v>
      </c>
      <c r="B36" s="69">
        <f t="shared" si="1"/>
        <v>45028</v>
      </c>
      <c r="C36" s="65">
        <v>4.8723782792091654</v>
      </c>
      <c r="D36" s="66">
        <v>4.713741820593282</v>
      </c>
      <c r="E36" s="67">
        <f t="shared" si="50"/>
        <v>0</v>
      </c>
      <c r="F36" s="66">
        <v>4.1378450969523737</v>
      </c>
      <c r="G36" s="66">
        <v>4.066243610015686</v>
      </c>
      <c r="H36" s="67">
        <f t="shared" si="51"/>
        <v>0</v>
      </c>
      <c r="I36" s="68">
        <v>3.7485439711055539</v>
      </c>
      <c r="J36" s="66">
        <v>3.7206687223478676</v>
      </c>
      <c r="K36" s="67">
        <f t="shared" si="52"/>
        <v>0</v>
      </c>
      <c r="L36" s="66">
        <v>3.4887684741722924</v>
      </c>
      <c r="M36" s="66">
        <v>3.4679998729941008</v>
      </c>
      <c r="N36" s="67">
        <f t="shared" si="53"/>
        <v>0</v>
      </c>
      <c r="O36" s="66">
        <v>3.2910666666666666</v>
      </c>
      <c r="P36" s="66">
        <v>2.996</v>
      </c>
      <c r="Q36" s="67">
        <f t="shared" si="54"/>
        <v>6.1044210691149736E-2</v>
      </c>
      <c r="R36" s="68">
        <v>2.117712758233989</v>
      </c>
      <c r="S36" s="66">
        <v>1.9995624999999999</v>
      </c>
      <c r="T36" s="67">
        <f t="shared" si="55"/>
        <v>0.9652761342926699</v>
      </c>
      <c r="U36" s="66">
        <v>0.91989227438989529</v>
      </c>
      <c r="V36" s="66">
        <v>0.86906335371778021</v>
      </c>
      <c r="W36" s="67">
        <f t="shared" si="56"/>
        <v>0.11107940067797484</v>
      </c>
      <c r="X36" s="68">
        <v>0.65512719323312552</v>
      </c>
      <c r="Y36" s="66">
        <v>0.62079507915642673</v>
      </c>
      <c r="Z36" s="67">
        <f t="shared" si="57"/>
        <v>0</v>
      </c>
      <c r="AA36" s="66">
        <v>0</v>
      </c>
      <c r="AB36" s="66">
        <v>0</v>
      </c>
      <c r="AC36" s="67">
        <f t="shared" si="58"/>
        <v>0.4</v>
      </c>
      <c r="AD36" s="66" t="s">
        <v>29</v>
      </c>
      <c r="AE36" s="66" t="s">
        <v>29</v>
      </c>
      <c r="AF36" s="67">
        <f t="shared" si="46"/>
        <v>2.7460000000000004</v>
      </c>
      <c r="AG36" s="66">
        <v>8.4369902271952952</v>
      </c>
      <c r="AH36" s="66">
        <v>8.5022045025772321</v>
      </c>
      <c r="AI36" s="67">
        <f t="shared" si="59"/>
        <v>0</v>
      </c>
    </row>
    <row r="37" spans="1:35" ht="12" customHeight="1" x14ac:dyDescent="0.2">
      <c r="A37" s="69">
        <f t="shared" si="0"/>
        <v>45014</v>
      </c>
      <c r="B37" s="69">
        <f t="shared" si="1"/>
        <v>45021</v>
      </c>
      <c r="C37" s="65">
        <v>4.9306903889495199</v>
      </c>
      <c r="D37" s="66">
        <v>4.8009422567678275</v>
      </c>
      <c r="E37" s="67">
        <f t="shared" si="50"/>
        <v>0</v>
      </c>
      <c r="F37" s="66">
        <v>4.1907968985159361</v>
      </c>
      <c r="G37" s="66">
        <v>4.0906566840029726</v>
      </c>
      <c r="H37" s="67">
        <f t="shared" si="51"/>
        <v>0</v>
      </c>
      <c r="I37" s="68">
        <v>3.7896165117345895</v>
      </c>
      <c r="J37" s="66">
        <v>3.743460293873508</v>
      </c>
      <c r="K37" s="67">
        <f t="shared" si="52"/>
        <v>0</v>
      </c>
      <c r="L37" s="66">
        <v>3.5214643286090164</v>
      </c>
      <c r="M37" s="66">
        <v>3.4952882262809677</v>
      </c>
      <c r="N37" s="67">
        <f t="shared" si="53"/>
        <v>0</v>
      </c>
      <c r="O37" s="66">
        <v>3.2901333333333338</v>
      </c>
      <c r="P37" s="66">
        <v>3.2680000000000002</v>
      </c>
      <c r="Q37" s="67">
        <f t="shared" si="54"/>
        <v>0</v>
      </c>
      <c r="R37" s="68">
        <v>2.194638147367213</v>
      </c>
      <c r="S37" s="66">
        <v>2.0005355975990442</v>
      </c>
      <c r="T37" s="67">
        <f t="shared" si="55"/>
        <v>0.9643030366936256</v>
      </c>
      <c r="U37" s="66">
        <v>0.93674710188413235</v>
      </c>
      <c r="V37" s="66">
        <v>0.89903734925987289</v>
      </c>
      <c r="W37" s="67">
        <f t="shared" si="56"/>
        <v>8.1105405135882158E-2</v>
      </c>
      <c r="X37" s="68">
        <v>0.65766772399077933</v>
      </c>
      <c r="Y37" s="66">
        <v>0.65065134022975357</v>
      </c>
      <c r="Z37" s="67">
        <f t="shared" si="57"/>
        <v>0</v>
      </c>
      <c r="AA37" s="66">
        <v>0</v>
      </c>
      <c r="AB37" s="66">
        <v>0</v>
      </c>
      <c r="AC37" s="67">
        <f t="shared" si="58"/>
        <v>0.4</v>
      </c>
      <c r="AD37" s="66" t="s">
        <v>29</v>
      </c>
      <c r="AE37" s="66" t="s">
        <v>29</v>
      </c>
      <c r="AF37" s="67">
        <f t="shared" si="46"/>
        <v>2.7460000000000004</v>
      </c>
      <c r="AG37" s="66">
        <v>8.4215268329382926</v>
      </c>
      <c r="AH37" s="66">
        <v>8.5022045025772321</v>
      </c>
      <c r="AI37" s="67">
        <f t="shared" si="59"/>
        <v>0</v>
      </c>
    </row>
    <row r="38" spans="1:35" ht="12" customHeight="1" x14ac:dyDescent="0.2">
      <c r="A38" s="69">
        <f t="shared" si="0"/>
        <v>45007</v>
      </c>
      <c r="B38" s="69">
        <f t="shared" si="1"/>
        <v>45014</v>
      </c>
      <c r="C38" s="65">
        <v>5.0224782963549615</v>
      </c>
      <c r="D38" s="66">
        <v>4.7657890196142478</v>
      </c>
      <c r="E38" s="67">
        <f t="shared" si="50"/>
        <v>0</v>
      </c>
      <c r="F38" s="66">
        <v>4.2804205588682933</v>
      </c>
      <c r="G38" s="66">
        <v>4.035061484463097</v>
      </c>
      <c r="H38" s="67">
        <f t="shared" si="51"/>
        <v>0</v>
      </c>
      <c r="I38" s="68">
        <v>3.8807792174803666</v>
      </c>
      <c r="J38" s="66">
        <v>3.6209424200611262</v>
      </c>
      <c r="K38" s="67">
        <f t="shared" si="52"/>
        <v>0</v>
      </c>
      <c r="L38" s="66">
        <v>3.5929368077913892</v>
      </c>
      <c r="M38" s="66">
        <v>3.4150867223496815</v>
      </c>
      <c r="N38" s="67">
        <f t="shared" si="53"/>
        <v>0</v>
      </c>
      <c r="O38" s="66">
        <v>3.2838666666666669</v>
      </c>
      <c r="P38" s="66">
        <v>3.3880000000000003</v>
      </c>
      <c r="Q38" s="67">
        <f t="shared" si="54"/>
        <v>0</v>
      </c>
      <c r="R38" s="68">
        <v>2.2727111663700166</v>
      </c>
      <c r="S38" s="66">
        <v>1.9868670696155619</v>
      </c>
      <c r="T38" s="67">
        <f t="shared" si="55"/>
        <v>0.97797156467710789</v>
      </c>
      <c r="U38" s="66">
        <v>0.94992242003391036</v>
      </c>
      <c r="V38" s="66">
        <v>0.90336001886037587</v>
      </c>
      <c r="W38" s="67">
        <f t="shared" si="56"/>
        <v>7.6782735535379176E-2</v>
      </c>
      <c r="X38" s="68">
        <v>0.66064065268331706</v>
      </c>
      <c r="Y38" s="66">
        <v>0.64502466137052061</v>
      </c>
      <c r="Z38" s="67">
        <f t="shared" si="57"/>
        <v>0</v>
      </c>
      <c r="AA38" s="66">
        <v>0</v>
      </c>
      <c r="AB38" s="66">
        <v>0</v>
      </c>
      <c r="AC38" s="67">
        <f t="shared" si="58"/>
        <v>0.4</v>
      </c>
      <c r="AD38" s="66" t="s">
        <v>29</v>
      </c>
      <c r="AE38" s="66" t="s">
        <v>29</v>
      </c>
      <c r="AF38" s="67">
        <f>6.865*AC38</f>
        <v>2.7460000000000004</v>
      </c>
      <c r="AG38" s="66">
        <v>8.3318884209658819</v>
      </c>
      <c r="AH38" s="66">
        <v>8.5022045025772321</v>
      </c>
      <c r="AI38" s="67">
        <f t="shared" si="59"/>
        <v>0</v>
      </c>
    </row>
    <row r="39" spans="1:35" ht="12" customHeight="1" x14ac:dyDescent="0.2">
      <c r="A39" s="69">
        <f t="shared" si="0"/>
        <v>45000</v>
      </c>
      <c r="B39" s="69">
        <f t="shared" si="1"/>
        <v>45007</v>
      </c>
      <c r="C39" s="65">
        <v>5.1174344384963364</v>
      </c>
      <c r="D39" s="66">
        <v>4.8778182019411949</v>
      </c>
      <c r="E39" s="67">
        <f t="shared" si="50"/>
        <v>0</v>
      </c>
      <c r="F39" s="66">
        <v>4.3741686753254454</v>
      </c>
      <c r="G39" s="66">
        <v>4.1150966106661375</v>
      </c>
      <c r="H39" s="67">
        <f t="shared" si="51"/>
        <v>0</v>
      </c>
      <c r="I39" s="68">
        <v>3.9633867816493411</v>
      </c>
      <c r="J39" s="66">
        <v>3.7265628847031382</v>
      </c>
      <c r="K39" s="67">
        <f t="shared" si="52"/>
        <v>0</v>
      </c>
      <c r="L39" s="66">
        <v>3.6682235782218751</v>
      </c>
      <c r="M39" s="66">
        <v>3.4630671852136108</v>
      </c>
      <c r="N39" s="67">
        <f t="shared" si="53"/>
        <v>0</v>
      </c>
      <c r="O39" s="66">
        <v>3.3610666666666673</v>
      </c>
      <c r="P39" s="66">
        <v>3.2080000000000002</v>
      </c>
      <c r="Q39" s="67">
        <f t="shared" si="54"/>
        <v>0</v>
      </c>
      <c r="R39" s="68">
        <v>2.3119112270928222</v>
      </c>
      <c r="S39" s="66">
        <v>2.1193303359941069</v>
      </c>
      <c r="T39" s="67">
        <f t="shared" si="55"/>
        <v>0.84550829829856289</v>
      </c>
      <c r="U39" s="66">
        <v>0.95990593387437828</v>
      </c>
      <c r="V39" s="66">
        <v>0.91098725495799271</v>
      </c>
      <c r="W39" s="67">
        <f t="shared" si="56"/>
        <v>6.9155499437762336E-2</v>
      </c>
      <c r="X39" s="68">
        <v>0.65950941113714723</v>
      </c>
      <c r="Y39" s="66">
        <v>0.6558550894439048</v>
      </c>
      <c r="Z39" s="67">
        <f t="shared" si="57"/>
        <v>0</v>
      </c>
      <c r="AA39" s="66">
        <v>0</v>
      </c>
      <c r="AB39" s="66">
        <v>0</v>
      </c>
      <c r="AC39" s="67">
        <f t="shared" si="58"/>
        <v>0.4</v>
      </c>
      <c r="AD39" s="66" t="s">
        <v>29</v>
      </c>
      <c r="AE39" s="66" t="s">
        <v>29</v>
      </c>
      <c r="AF39" s="67">
        <f>6.865*AC39</f>
        <v>2.7460000000000004</v>
      </c>
      <c r="AG39" s="66">
        <v>8.1021452331850323</v>
      </c>
      <c r="AH39" s="66">
        <v>8.496861467261505</v>
      </c>
      <c r="AI39" s="67">
        <f t="shared" si="59"/>
        <v>0</v>
      </c>
    </row>
    <row r="40" spans="1:35" ht="12" customHeight="1" x14ac:dyDescent="0.2">
      <c r="A40" s="69">
        <f t="shared" si="0"/>
        <v>44993</v>
      </c>
      <c r="B40" s="69">
        <f t="shared" si="1"/>
        <v>45000</v>
      </c>
      <c r="C40" s="65">
        <v>5.1671036334875859</v>
      </c>
      <c r="D40" s="66">
        <v>4.9992267699406074</v>
      </c>
      <c r="E40" s="67">
        <f t="shared" si="50"/>
        <v>0</v>
      </c>
      <c r="F40" s="66">
        <v>4.4126622281128771</v>
      </c>
      <c r="G40" s="66">
        <v>4.264951234270546</v>
      </c>
      <c r="H40" s="67">
        <f t="shared" ref="H40:H42" si="60">IF(MIN(F40,G40)&lt;F$5,F$5-MIN(F40,G40),0)</f>
        <v>0</v>
      </c>
      <c r="I40" s="68">
        <v>4.002402600838904</v>
      </c>
      <c r="J40" s="66">
        <v>3.8610996896520131</v>
      </c>
      <c r="K40" s="67">
        <f t="shared" ref="K40:K42" si="61">IF(MIN(I40,J40)&lt;I$5,I$5-MIN(I40,J40),0)</f>
        <v>0</v>
      </c>
      <c r="L40" s="66">
        <v>3.7022677387174152</v>
      </c>
      <c r="M40" s="66">
        <v>3.5449750623916483</v>
      </c>
      <c r="N40" s="67">
        <f t="shared" ref="N40:N42" si="62">IF(MIN(L40,M40)&lt;L$5,L$5-MIN(L40,M40),0)</f>
        <v>0</v>
      </c>
      <c r="O40" s="66">
        <v>3.3708</v>
      </c>
      <c r="P40" s="66">
        <v>3.3080000000000003</v>
      </c>
      <c r="Q40" s="67">
        <f t="shared" ref="Q40:Q42" si="63">IF(MIN(O40,P40)&lt;O$5,O$5-MIN(O40,P40),0)</f>
        <v>0</v>
      </c>
      <c r="R40" s="68">
        <v>2.2951277241045553</v>
      </c>
      <c r="S40" s="66">
        <v>2.3037692921961224</v>
      </c>
      <c r="T40" s="67">
        <f t="shared" si="55"/>
        <v>0.66971091018811446</v>
      </c>
      <c r="U40" s="66">
        <v>0.95873274466098923</v>
      </c>
      <c r="V40" s="66">
        <v>0.95004980853860643</v>
      </c>
      <c r="W40" s="67">
        <f t="shared" ref="W40:W42" si="64">IF(MIN(U40,V40)&lt;U$5,U$5-MIN(U40,V40),0)</f>
        <v>3.0092945857148612E-2</v>
      </c>
      <c r="X40" s="68">
        <v>0.65180182793240748</v>
      </c>
      <c r="Y40" s="66">
        <v>0.66671123621192185</v>
      </c>
      <c r="Z40" s="67">
        <f t="shared" ref="Z40:Z42" si="65">IF(MIN(X40,Y40)&lt;X$5,X$5-MIN(X40,Y40),0)</f>
        <v>0</v>
      </c>
      <c r="AA40" s="66">
        <v>0</v>
      </c>
      <c r="AB40" s="66">
        <v>0</v>
      </c>
      <c r="AC40" s="67">
        <f t="shared" si="58"/>
        <v>0.4</v>
      </c>
      <c r="AD40" s="66" t="s">
        <v>29</v>
      </c>
      <c r="AE40" s="66" t="s">
        <v>29</v>
      </c>
      <c r="AF40" s="67">
        <f>6.865*AC40</f>
        <v>2.7460000000000004</v>
      </c>
      <c r="AG40" s="66">
        <v>7.8425326711811056</v>
      </c>
      <c r="AH40" s="66">
        <v>8.4359328129043636</v>
      </c>
      <c r="AI40" s="67">
        <f t="shared" si="59"/>
        <v>0</v>
      </c>
    </row>
    <row r="41" spans="1:35" ht="12" customHeight="1" x14ac:dyDescent="0.2">
      <c r="A41" s="69">
        <f t="shared" si="0"/>
        <v>44986</v>
      </c>
      <c r="B41" s="69">
        <f t="shared" si="1"/>
        <v>44993</v>
      </c>
      <c r="C41" s="65">
        <v>5.1985698047102868</v>
      </c>
      <c r="D41" s="66">
        <v>5.0324573192139068</v>
      </c>
      <c r="E41" s="67">
        <f t="shared" si="50"/>
        <v>0</v>
      </c>
      <c r="F41" s="66">
        <v>4.4294341856941166</v>
      </c>
      <c r="G41" s="66">
        <v>4.2974954073759593</v>
      </c>
      <c r="H41" s="67">
        <f t="shared" si="60"/>
        <v>0</v>
      </c>
      <c r="I41" s="68">
        <v>4.0163325171692321</v>
      </c>
      <c r="J41" s="66">
        <v>3.8959310575690527</v>
      </c>
      <c r="K41" s="67">
        <f t="shared" si="61"/>
        <v>0</v>
      </c>
      <c r="L41" s="66">
        <v>3.711160207963089</v>
      </c>
      <c r="M41" s="66">
        <v>3.617066925758702</v>
      </c>
      <c r="N41" s="67">
        <f t="shared" si="62"/>
        <v>0</v>
      </c>
      <c r="O41" s="66">
        <v>3.3754666666666671</v>
      </c>
      <c r="P41" s="66">
        <v>3.2640000000000002</v>
      </c>
      <c r="Q41" s="67">
        <f t="shared" si="63"/>
        <v>0</v>
      </c>
      <c r="R41" s="68">
        <v>2.2446630036747797</v>
      </c>
      <c r="S41" s="66">
        <v>2.3289333395929095</v>
      </c>
      <c r="T41" s="67">
        <f t="shared" si="55"/>
        <v>0.72017563061789014</v>
      </c>
      <c r="U41" s="66">
        <v>0.95729014021451286</v>
      </c>
      <c r="V41" s="66">
        <v>0.97636360518946086</v>
      </c>
      <c r="W41" s="67">
        <f t="shared" si="64"/>
        <v>2.2852614181242181E-2</v>
      </c>
      <c r="X41" s="68">
        <v>0.64304152616639032</v>
      </c>
      <c r="Y41" s="66">
        <v>0.66305975310053156</v>
      </c>
      <c r="Z41" s="67">
        <f t="shared" si="65"/>
        <v>0</v>
      </c>
      <c r="AA41" s="66">
        <v>0</v>
      </c>
      <c r="AB41" s="66">
        <v>0</v>
      </c>
      <c r="AC41" s="67">
        <f t="shared" si="58"/>
        <v>0.4</v>
      </c>
      <c r="AD41" s="66" t="s">
        <v>29</v>
      </c>
      <c r="AE41" s="66" t="s">
        <v>29</v>
      </c>
      <c r="AF41" s="67">
        <f t="shared" ref="AF41:AF49" si="66">6.865*AC41</f>
        <v>2.7460000000000004</v>
      </c>
      <c r="AG41" s="66">
        <v>7.5829201091771807</v>
      </c>
      <c r="AH41" s="66">
        <v>8.4359328129043636</v>
      </c>
      <c r="AI41" s="67">
        <f t="shared" ref="AI41:AI48" si="67">IF(MIN(AG41,AH41)&lt;AG$5,AG$5-MIN(AG41,AH41),0)</f>
        <v>0</v>
      </c>
    </row>
    <row r="42" spans="1:35" ht="12" customHeight="1" x14ac:dyDescent="0.2">
      <c r="A42" s="69">
        <f t="shared" si="0"/>
        <v>44979</v>
      </c>
      <c r="B42" s="69">
        <f t="shared" si="1"/>
        <v>44986</v>
      </c>
      <c r="C42" s="65">
        <v>5.1797381259311885</v>
      </c>
      <c r="D42" s="66">
        <v>5.096836246757948</v>
      </c>
      <c r="E42" s="67">
        <f t="shared" si="50"/>
        <v>0</v>
      </c>
      <c r="F42" s="66">
        <v>4.4090257589131685</v>
      </c>
      <c r="G42" s="66">
        <v>4.3678368990239598</v>
      </c>
      <c r="H42" s="67">
        <f t="shared" si="60"/>
        <v>0</v>
      </c>
      <c r="I42" s="68">
        <v>3.9905993801507322</v>
      </c>
      <c r="J42" s="66">
        <v>3.9783714940701853</v>
      </c>
      <c r="K42" s="67">
        <f t="shared" si="61"/>
        <v>0</v>
      </c>
      <c r="L42" s="66">
        <v>3.6833582718488707</v>
      </c>
      <c r="M42" s="66">
        <v>3.6812792941374979</v>
      </c>
      <c r="N42" s="67">
        <f t="shared" si="62"/>
        <v>0</v>
      </c>
      <c r="O42" s="66">
        <v>3.3793333333333333</v>
      </c>
      <c r="P42" s="66">
        <v>3.2640000000000002</v>
      </c>
      <c r="Q42" s="67">
        <f t="shared" si="63"/>
        <v>0</v>
      </c>
      <c r="R42" s="68">
        <v>2.2141095350529483</v>
      </c>
      <c r="S42" s="66">
        <v>2.3334220796127405</v>
      </c>
      <c r="T42" s="67">
        <f t="shared" si="55"/>
        <v>0.75072909923972153</v>
      </c>
      <c r="U42" s="66">
        <v>0.95388398963631849</v>
      </c>
      <c r="V42" s="66">
        <v>0.95854412184945981</v>
      </c>
      <c r="W42" s="67">
        <f t="shared" si="64"/>
        <v>2.6258764759436559E-2</v>
      </c>
      <c r="X42" s="68">
        <v>0.65773826941761437</v>
      </c>
      <c r="Y42" s="66">
        <v>0.63209359223485917</v>
      </c>
      <c r="Z42" s="67">
        <f t="shared" si="65"/>
        <v>0</v>
      </c>
      <c r="AA42" s="66">
        <v>0</v>
      </c>
      <c r="AB42" s="66">
        <v>0</v>
      </c>
      <c r="AC42" s="67">
        <f t="shared" si="58"/>
        <v>0.4</v>
      </c>
      <c r="AD42" s="66" t="s">
        <v>29</v>
      </c>
      <c r="AE42" s="66" t="s">
        <v>29</v>
      </c>
      <c r="AF42" s="67">
        <f t="shared" si="66"/>
        <v>2.7460000000000004</v>
      </c>
      <c r="AG42" s="66">
        <v>7.3233075471732558</v>
      </c>
      <c r="AH42" s="66">
        <v>8.4359328129043636</v>
      </c>
      <c r="AI42" s="67">
        <f t="shared" si="67"/>
        <v>0</v>
      </c>
    </row>
    <row r="43" spans="1:35" ht="12" customHeight="1" x14ac:dyDescent="0.2">
      <c r="A43" s="69">
        <f t="shared" si="0"/>
        <v>44972</v>
      </c>
      <c r="B43" s="69">
        <f t="shared" si="1"/>
        <v>44979</v>
      </c>
      <c r="C43" s="65">
        <v>5.0835054535426032</v>
      </c>
      <c r="D43" s="66">
        <v>5.3149895628366233</v>
      </c>
      <c r="E43" s="67">
        <f t="shared" si="50"/>
        <v>0</v>
      </c>
      <c r="F43" s="66">
        <v>4.3347766646617885</v>
      </c>
      <c r="G43" s="66">
        <v>4.5474778533462885</v>
      </c>
      <c r="H43" s="67">
        <f t="shared" ref="H43:H45" si="68">IF(MIN(F43,G43)&lt;F$5,F$5-MIN(F43,G43),0)</f>
        <v>0</v>
      </c>
      <c r="I43" s="68">
        <v>3.9272177694558676</v>
      </c>
      <c r="J43" s="66">
        <v>4.0948103212251352</v>
      </c>
      <c r="K43" s="67">
        <f t="shared" ref="K43:K45" si="69">IF(MIN(I43,J43)&lt;I$5,I$5-MIN(I43,J43),0)</f>
        <v>0</v>
      </c>
      <c r="L43" s="66">
        <v>3.5873709506663727</v>
      </c>
      <c r="M43" s="66">
        <v>3.8216924806157246</v>
      </c>
      <c r="N43" s="67">
        <f t="shared" ref="N43:N45" si="70">IF(MIN(L43,M43)&lt;L$5,L$5-MIN(L43,M43),0)</f>
        <v>0</v>
      </c>
      <c r="O43" s="66">
        <v>3.3089333333333339</v>
      </c>
      <c r="P43" s="66">
        <v>3.6040000000000001</v>
      </c>
      <c r="Q43" s="67">
        <f t="shared" ref="Q43:Q45" si="71">IF(MIN(O43,P43)&lt;O$5,O$5-MIN(O43,P43),0)</f>
        <v>0</v>
      </c>
      <c r="R43" s="68">
        <v>2.2517928398950025</v>
      </c>
      <c r="S43" s="66">
        <v>2.2915748296646772</v>
      </c>
      <c r="T43" s="67">
        <f t="shared" ref="T43:T45" si="72">IF(MIN(R43,S43)&lt;R$5,R$5-MIN(R43,S43),0)</f>
        <v>0.71304579439766735</v>
      </c>
      <c r="U43" s="66">
        <v>0.952628462498333</v>
      </c>
      <c r="V43" s="66">
        <v>0.96302953363433719</v>
      </c>
      <c r="W43" s="67">
        <f t="shared" ref="W43:W45" si="73">IF(MIN(U43,V43)&lt;U$5,U$5-MIN(U43,V43),0)</f>
        <v>2.751429189742205E-2</v>
      </c>
      <c r="X43" s="68">
        <v>0.62284402564249108</v>
      </c>
      <c r="Y43" s="66">
        <v>0.65783457164085268</v>
      </c>
      <c r="Z43" s="67">
        <f t="shared" ref="Z43:Z45" si="74">IF(MIN(X43,Y43)&lt;X$5,X$5-MIN(X43,Y43),0)</f>
        <v>0</v>
      </c>
      <c r="AA43" s="66">
        <v>0</v>
      </c>
      <c r="AB43" s="66">
        <v>0</v>
      </c>
      <c r="AC43" s="67">
        <f t="shared" si="58"/>
        <v>0.4</v>
      </c>
      <c r="AD43" s="66" t="s">
        <v>29</v>
      </c>
      <c r="AE43" s="66" t="s">
        <v>29</v>
      </c>
      <c r="AF43" s="67">
        <f t="shared" si="66"/>
        <v>2.7460000000000004</v>
      </c>
      <c r="AG43" s="66">
        <v>7.3233075471732558</v>
      </c>
      <c r="AH43" s="66">
        <v>7.3233075471732549</v>
      </c>
      <c r="AI43" s="67">
        <f t="shared" si="67"/>
        <v>0</v>
      </c>
    </row>
    <row r="44" spans="1:35" ht="12" customHeight="1" x14ac:dyDescent="0.2">
      <c r="A44" s="69">
        <f t="shared" si="0"/>
        <v>44965</v>
      </c>
      <c r="B44" s="69">
        <f t="shared" si="1"/>
        <v>44972</v>
      </c>
      <c r="C44" s="65">
        <v>4.9768162221611387</v>
      </c>
      <c r="D44" s="66">
        <f>'[1]1.Weekly Repmt rate NR '!$D$38</f>
        <v>5.2092319318232336</v>
      </c>
      <c r="E44" s="67">
        <f t="shared" ref="E44:E45" si="75">IF(MIN(C44,D44)&lt;C$5,C$5-MIN(C44,D44),0)</f>
        <v>0</v>
      </c>
      <c r="F44" s="66">
        <v>4.2599274312482294</v>
      </c>
      <c r="G44" s="66">
        <v>4.440365250823044</v>
      </c>
      <c r="H44" s="67">
        <f t="shared" si="68"/>
        <v>0</v>
      </c>
      <c r="I44" s="68">
        <v>3.8645828203958175</v>
      </c>
      <c r="J44" s="66">
        <v>4.0450577559327634</v>
      </c>
      <c r="K44" s="67">
        <f t="shared" si="69"/>
        <v>0</v>
      </c>
      <c r="L44" s="66">
        <v>3.482644828304656</v>
      </c>
      <c r="M44" s="66">
        <v>3.6958055031656221</v>
      </c>
      <c r="N44" s="67">
        <f t="shared" si="70"/>
        <v>0</v>
      </c>
      <c r="O44" s="66">
        <v>3.3094000000000006</v>
      </c>
      <c r="P44" s="66">
        <v>3.3759999999999999</v>
      </c>
      <c r="Q44" s="67">
        <f t="shared" si="71"/>
        <v>0</v>
      </c>
      <c r="R44" s="68">
        <v>2.2826694768819777</v>
      </c>
      <c r="S44" s="66">
        <v>2.2767200126597666</v>
      </c>
      <c r="T44" s="67">
        <f t="shared" si="72"/>
        <v>0.68811862163290316</v>
      </c>
      <c r="U44" s="66">
        <v>0.96577301585033626</v>
      </c>
      <c r="V44" s="66">
        <v>0.93063426587414966</v>
      </c>
      <c r="W44" s="67">
        <f t="shared" si="73"/>
        <v>4.9508488521605387E-2</v>
      </c>
      <c r="X44" s="68">
        <v>0.61750514373892662</v>
      </c>
      <c r="Y44" s="66">
        <v>0.63393776075898711</v>
      </c>
      <c r="Z44" s="67">
        <f t="shared" si="74"/>
        <v>0</v>
      </c>
      <c r="AA44" s="66">
        <v>0</v>
      </c>
      <c r="AB44" s="66">
        <v>0</v>
      </c>
      <c r="AC44" s="67">
        <f t="shared" si="58"/>
        <v>0.4</v>
      </c>
      <c r="AD44" s="66" t="s">
        <v>29</v>
      </c>
      <c r="AE44" s="66" t="s">
        <v>29</v>
      </c>
      <c r="AF44" s="67">
        <f t="shared" si="66"/>
        <v>2.7460000000000004</v>
      </c>
      <c r="AG44" s="66">
        <v>7.3233075471732558</v>
      </c>
      <c r="AH44" s="66">
        <v>7.3233075471732549</v>
      </c>
      <c r="AI44" s="67">
        <f t="shared" si="67"/>
        <v>0</v>
      </c>
    </row>
    <row r="45" spans="1:35" ht="12" customHeight="1" x14ac:dyDescent="0.2">
      <c r="A45" s="69">
        <f t="shared" ref="A45:B48" si="76">A46+7</f>
        <v>44958</v>
      </c>
      <c r="B45" s="69">
        <f t="shared" si="76"/>
        <v>44965</v>
      </c>
      <c r="C45" s="65">
        <v>4.8677890238477772</v>
      </c>
      <c r="D45" s="66">
        <v>5.2192517901027937</v>
      </c>
      <c r="E45" s="67">
        <f t="shared" si="75"/>
        <v>0</v>
      </c>
      <c r="F45" s="66">
        <v>4.1936055432631996</v>
      </c>
      <c r="G45" s="66">
        <v>4.4038194847007786</v>
      </c>
      <c r="H45" s="67">
        <f t="shared" si="68"/>
        <v>0</v>
      </c>
      <c r="I45" s="68">
        <v>3.8156249249682421</v>
      </c>
      <c r="J45" s="66">
        <v>3.9864418117935867</v>
      </c>
      <c r="K45" s="67">
        <f t="shared" si="69"/>
        <v>0</v>
      </c>
      <c r="L45" s="66">
        <v>3.3819423375072919</v>
      </c>
      <c r="M45" s="66">
        <v>3.6785613678898246</v>
      </c>
      <c r="N45" s="67">
        <f t="shared" si="70"/>
        <v>1.900290880384814E-2</v>
      </c>
      <c r="O45" s="66">
        <v>3.3313333333333341</v>
      </c>
      <c r="P45" s="66">
        <v>3.2840000000000007</v>
      </c>
      <c r="Q45" s="67">
        <f t="shared" si="71"/>
        <v>0</v>
      </c>
      <c r="R45" s="68">
        <v>2.3501981293731982</v>
      </c>
      <c r="S45" s="66">
        <v>2.1196399462130016</v>
      </c>
      <c r="T45" s="67">
        <f t="shared" si="72"/>
        <v>0.84519868807966825</v>
      </c>
      <c r="U45" s="66">
        <v>0.96716770493989446</v>
      </c>
      <c r="V45" s="66">
        <v>0.98099082699891405</v>
      </c>
      <c r="W45" s="67">
        <f t="shared" si="73"/>
        <v>1.2975049455860588E-2</v>
      </c>
      <c r="X45" s="68">
        <v>0.6123777980987215</v>
      </c>
      <c r="Y45" s="66">
        <v>0.63303117677316112</v>
      </c>
      <c r="Z45" s="67">
        <f t="shared" si="74"/>
        <v>0</v>
      </c>
      <c r="AA45" s="66">
        <v>0</v>
      </c>
      <c r="AB45" s="66">
        <v>0</v>
      </c>
      <c r="AC45" s="67">
        <f t="shared" ref="AC45" si="77">IF(MIN(AA45,AB45)&lt;AA$5,AA$5-MIN(AA45,AB45),0)</f>
        <v>0.4</v>
      </c>
      <c r="AD45" s="66" t="s">
        <v>29</v>
      </c>
      <c r="AE45" s="66" t="s">
        <v>29</v>
      </c>
      <c r="AF45" s="67">
        <f t="shared" si="66"/>
        <v>2.7460000000000004</v>
      </c>
      <c r="AG45" s="66">
        <v>7.3233075471732558</v>
      </c>
      <c r="AH45" s="66">
        <v>7.3233075471732549</v>
      </c>
      <c r="AI45" s="67">
        <f t="shared" si="67"/>
        <v>0</v>
      </c>
    </row>
    <row r="46" spans="1:35" ht="12" customHeight="1" x14ac:dyDescent="0.2">
      <c r="A46" s="69">
        <f t="shared" si="76"/>
        <v>44951</v>
      </c>
      <c r="B46" s="69">
        <f t="shared" si="76"/>
        <v>44958</v>
      </c>
      <c r="C46" s="65">
        <v>4.8011790441475535</v>
      </c>
      <c r="D46" s="66">
        <v>5.0374637103322026</v>
      </c>
      <c r="E46" s="67">
        <f t="shared" ref="E46" si="78">IF(MIN(C46,D46)&lt;C$5,C$5-MIN(C46,D46),0)</f>
        <v>0</v>
      </c>
      <c r="F46" s="66">
        <v>4.1554131335591018</v>
      </c>
      <c r="G46" s="66">
        <v>4.2832645777824956</v>
      </c>
      <c r="H46" s="67">
        <f t="shared" ref="H46" si="79">IF(MIN(F46,G46)&lt;F$5,F$5-MIN(F46,G46),0)</f>
        <v>0</v>
      </c>
      <c r="I46" s="68">
        <v>3.7918294383345543</v>
      </c>
      <c r="J46" s="66">
        <v>3.8786029169626364</v>
      </c>
      <c r="K46" s="67">
        <f t="shared" ref="K46" si="80">IF(MIN(I46,J46)&lt;I$5,I$5-MIN(I46,J46),0)</f>
        <v>0</v>
      </c>
      <c r="L46" s="66">
        <v>3.3003366654238238</v>
      </c>
      <c r="M46" s="66">
        <v>3.5967178591159845</v>
      </c>
      <c r="N46" s="67">
        <f t="shared" ref="N46" si="81">IF(MIN(L46,M46)&lt;L$5,L$5-MIN(L46,M46),0)</f>
        <v>0.10060858088731628</v>
      </c>
      <c r="O46" s="66">
        <v>3.3532666666666673</v>
      </c>
      <c r="P46" s="66">
        <v>3.2840000000000007</v>
      </c>
      <c r="Q46" s="67">
        <f t="shared" ref="Q46" si="82">IF(MIN(O46,P46)&lt;O$5,O$5-MIN(O46,P46),0)</f>
        <v>0</v>
      </c>
      <c r="R46" s="68">
        <v>2.4234303654417095</v>
      </c>
      <c r="S46" s="66">
        <v>2.0951960165960424</v>
      </c>
      <c r="T46" s="67">
        <f t="shared" ref="T46" si="83">IF(MIN(R46,S46)&lt;R$5,R$5-MIN(R46,S46),0)</f>
        <v>0.86964261769662743</v>
      </c>
      <c r="U46" s="66">
        <v>0.97739040740317384</v>
      </c>
      <c r="V46" s="66">
        <v>0.94315648396868035</v>
      </c>
      <c r="W46" s="67">
        <f t="shared" ref="W46" si="84">IF(MIN(U46,V46)&lt;U$5,U$5-MIN(U46,V46),0)</f>
        <v>3.6986270427074697E-2</v>
      </c>
      <c r="X46" s="68">
        <v>0.61338817130555701</v>
      </c>
      <c r="Y46" s="66">
        <v>0.60672666742870196</v>
      </c>
      <c r="Z46" s="67">
        <f t="shared" ref="Z46" si="85">IF(MIN(X46,Y46)&lt;X$5,X$5-MIN(X46,Y46),0)</f>
        <v>0</v>
      </c>
      <c r="AA46" s="66">
        <v>0</v>
      </c>
      <c r="AB46" s="66">
        <v>0</v>
      </c>
      <c r="AC46" s="67">
        <f t="shared" ref="AC46" si="86">IF(MIN(AA46,AB46)&lt;AA$5,AA$5-MIN(AA46,AB46),0)</f>
        <v>0.4</v>
      </c>
      <c r="AD46" s="66" t="s">
        <v>29</v>
      </c>
      <c r="AE46" s="66" t="s">
        <v>29</v>
      </c>
      <c r="AF46" s="67">
        <f t="shared" si="66"/>
        <v>2.7460000000000004</v>
      </c>
      <c r="AG46" s="66">
        <v>7.3233075471732558</v>
      </c>
      <c r="AH46" s="66">
        <v>7.2972408442537802</v>
      </c>
      <c r="AI46" s="67">
        <f t="shared" si="67"/>
        <v>0</v>
      </c>
    </row>
    <row r="47" spans="1:35" ht="12" customHeight="1" x14ac:dyDescent="0.2">
      <c r="A47" s="69">
        <f t="shared" si="76"/>
        <v>44944</v>
      </c>
      <c r="B47" s="69">
        <f t="shared" si="76"/>
        <v>44951</v>
      </c>
      <c r="C47" s="65">
        <v>4.7389387870876138</v>
      </c>
      <c r="D47" s="66">
        <v>4.9627924061358373</v>
      </c>
      <c r="E47" s="67">
        <f t="shared" ref="E47" si="87">IF(MIN(C47,D47)&lt;C$5,C$5-MIN(C47,D47),0)</f>
        <v>0</v>
      </c>
      <c r="F47" s="66">
        <v>4.1075021779999785</v>
      </c>
      <c r="G47" s="66">
        <v>4.2731413004134051</v>
      </c>
      <c r="H47" s="67">
        <f t="shared" ref="H47" si="88">IF(MIN(F47,G47)&lt;F$5,F$5-MIN(F47,G47),0)</f>
        <v>0</v>
      </c>
      <c r="I47" s="68">
        <v>3.7668118041702092</v>
      </c>
      <c r="J47" s="66">
        <v>3.8417958815615565</v>
      </c>
      <c r="K47" s="67">
        <f t="shared" ref="K47" si="89">IF(MIN(I47,J47)&lt;I$5,I$5-MIN(I47,J47),0)</f>
        <v>0</v>
      </c>
      <c r="L47" s="66">
        <v>3.2469792644725493</v>
      </c>
      <c r="M47" s="66">
        <v>3.4756538399780101</v>
      </c>
      <c r="N47" s="67">
        <f t="shared" ref="N47" si="90">IF(MIN(L47,M47)&lt;L$5,L$5-MIN(L47,M47),0)</f>
        <v>0.15396598183859078</v>
      </c>
      <c r="O47" s="66">
        <v>3.3498666666666672</v>
      </c>
      <c r="P47" s="66">
        <v>3.2720000000000002</v>
      </c>
      <c r="Q47" s="67">
        <f t="shared" ref="Q47" si="91">IF(MIN(O47,P47)&lt;O$5,O$5-MIN(O47,P47),0)</f>
        <v>0</v>
      </c>
      <c r="R47" s="68">
        <v>2.398715123556328</v>
      </c>
      <c r="S47" s="66">
        <v>2.4706852078270103</v>
      </c>
      <c r="T47" s="67">
        <f t="shared" ref="T47" si="92">IF(MIN(R47,S47)&lt;R$5,R$5-MIN(R47,S47),0)</f>
        <v>0.56612351073634182</v>
      </c>
      <c r="U47" s="66">
        <v>0.98533991541407095</v>
      </c>
      <c r="V47" s="66">
        <v>0.94592095787849351</v>
      </c>
      <c r="W47" s="67">
        <f t="shared" ref="W47" si="93">IF(MIN(U47,V47)&lt;U$5,U$5-MIN(U47,V47),0)</f>
        <v>3.4221796517261538E-2</v>
      </c>
      <c r="X47" s="68">
        <v>0.61124838543750348</v>
      </c>
      <c r="Y47" s="66">
        <v>0.6210482654169287</v>
      </c>
      <c r="Z47" s="67">
        <f t="shared" ref="Z47" si="94">IF(MIN(X47,Y47)&lt;X$5,X$5-MIN(X47,Y47),0)</f>
        <v>0</v>
      </c>
      <c r="AA47" s="66">
        <v>0</v>
      </c>
      <c r="AB47" s="66">
        <v>0</v>
      </c>
      <c r="AC47" s="67">
        <f t="shared" ref="AC47" si="95">IF(MIN(AA47,AB47)&lt;AA$5,AA$5-MIN(AA47,AB47),0)</f>
        <v>0.4</v>
      </c>
      <c r="AD47" s="66" t="s">
        <v>29</v>
      </c>
      <c r="AE47" s="66" t="s">
        <v>29</v>
      </c>
      <c r="AF47" s="67">
        <f t="shared" si="66"/>
        <v>2.7460000000000004</v>
      </c>
      <c r="AG47" s="66">
        <v>7.2060073840356171</v>
      </c>
      <c r="AH47" s="66">
        <v>7.3233075471732549</v>
      </c>
      <c r="AI47" s="67">
        <f t="shared" si="67"/>
        <v>0</v>
      </c>
    </row>
    <row r="48" spans="1:35" ht="12" customHeight="1" x14ac:dyDescent="0.2">
      <c r="A48" s="69">
        <f t="shared" si="76"/>
        <v>44937</v>
      </c>
      <c r="B48" s="69">
        <f t="shared" si="76"/>
        <v>44944</v>
      </c>
      <c r="C48" s="65">
        <v>4.7389387870876138</v>
      </c>
      <c r="D48" s="66">
        <v>4.7519923687598151</v>
      </c>
      <c r="E48" s="67">
        <f t="shared" ref="E48" si="96">IF(MIN(C48,D48)&lt;C$5,C$5-MIN(C48,D48),0)</f>
        <v>0</v>
      </c>
      <c r="F48" s="66">
        <v>4.1075021779999785</v>
      </c>
      <c r="G48" s="66">
        <v>4.1195828219077928</v>
      </c>
      <c r="H48" s="67">
        <f t="shared" ref="H48" si="97">IF(MIN(F48,G48)&lt;F$5,F$5-MIN(F48,G48),0)</f>
        <v>0</v>
      </c>
      <c r="I48" s="68">
        <v>3.7668118041702092</v>
      </c>
      <c r="J48" s="66">
        <v>3.7766222599611186</v>
      </c>
      <c r="K48" s="67">
        <f t="shared" ref="K48" si="98">IF(MIN(I48,J48)&lt;I$5,I$5-MIN(I48,J48),0)</f>
        <v>0</v>
      </c>
      <c r="L48" s="66">
        <v>3.2469792644725493</v>
      </c>
      <c r="M48" s="66">
        <v>3.2469792644725493</v>
      </c>
      <c r="N48" s="67">
        <f t="shared" ref="N48" si="99">IF(MIN(L48,M48)&lt;L$5,L$5-MIN(L48,M48),0)</f>
        <v>0.15396598183859078</v>
      </c>
      <c r="O48" s="66">
        <v>3.3498666666666672</v>
      </c>
      <c r="P48" s="66">
        <v>3.3780000000000006</v>
      </c>
      <c r="Q48" s="67">
        <f t="shared" ref="Q48" si="100">IF(MIN(O48,P48)&lt;O$5,O$5-MIN(O48,P48),0)</f>
        <v>0</v>
      </c>
      <c r="R48" s="68">
        <v>2.398715123556328</v>
      </c>
      <c r="S48" s="66">
        <v>2.4090484568896615</v>
      </c>
      <c r="T48" s="67">
        <f t="shared" ref="T48" si="101">IF(MIN(R48,S48)&lt;R$5,R$5-MIN(R48,S48),0)</f>
        <v>0.56612351073634182</v>
      </c>
      <c r="U48" s="66">
        <v>0.98533991541407095</v>
      </c>
      <c r="V48" s="66">
        <v>0.98696806595416353</v>
      </c>
      <c r="W48" s="67">
        <f t="shared" ref="W48" si="102">IF(MIN(U48,V48)&lt;U$5,U$5-MIN(U48,V48),0)</f>
        <v>0</v>
      </c>
      <c r="X48" s="68">
        <v>0.61124838543750348</v>
      </c>
      <c r="Y48" s="66">
        <v>0.61105683831513957</v>
      </c>
      <c r="Z48" s="67">
        <f t="shared" ref="Z48" si="103">IF(MIN(X48,Y48)&lt;X$5,X$5-MIN(X48,Y48),0)</f>
        <v>0</v>
      </c>
      <c r="AA48" s="66">
        <v>0</v>
      </c>
      <c r="AB48" s="66">
        <v>0</v>
      </c>
      <c r="AC48" s="67">
        <f t="shared" ref="AC48" si="104">IF(MIN(AA48,AB48)&lt;AA$5,AA$5-MIN(AA48,AB48),0)</f>
        <v>0.4</v>
      </c>
      <c r="AD48" s="66" t="s">
        <v>29</v>
      </c>
      <c r="AE48" s="66" t="s">
        <v>29</v>
      </c>
      <c r="AF48" s="67">
        <f t="shared" si="66"/>
        <v>2.7460000000000004</v>
      </c>
      <c r="AG48" s="66">
        <v>7.1147739238174532</v>
      </c>
      <c r="AH48" s="66">
        <v>7.3233075471732549</v>
      </c>
      <c r="AI48" s="67">
        <f t="shared" si="67"/>
        <v>0</v>
      </c>
    </row>
    <row r="49" spans="1:35" ht="12" customHeight="1" x14ac:dyDescent="0.2">
      <c r="A49" s="69">
        <v>44930</v>
      </c>
      <c r="B49" s="69">
        <v>44937</v>
      </c>
      <c r="C49" s="65">
        <v>4.5835271413119054</v>
      </c>
      <c r="D49" s="66">
        <v>4.7519923687598151</v>
      </c>
      <c r="E49" s="67">
        <f t="shared" ref="E49" si="105">IF(MIN(C49,D49)&lt;C$5,C$5-MIN(C49,D49),0)</f>
        <v>0</v>
      </c>
      <c r="F49" s="66">
        <v>3.9898195699761687</v>
      </c>
      <c r="G49" s="66">
        <v>4.1195828219077928</v>
      </c>
      <c r="H49" s="67">
        <f t="shared" ref="H49" si="106">IF(MIN(F49,G49)&lt;F$5,F$5-MIN(F49,G49),0)</f>
        <v>0</v>
      </c>
      <c r="I49" s="68">
        <v>3.6433552176593844</v>
      </c>
      <c r="J49" s="66">
        <v>3.7766222599611186</v>
      </c>
      <c r="K49" s="67">
        <f t="shared" ref="K49" si="107">IF(MIN(I49,J49)&lt;I$5,I$5-MIN(I49,J49),0)</f>
        <v>0</v>
      </c>
      <c r="L49" s="66">
        <v>3.2146277200052134</v>
      </c>
      <c r="M49" s="66">
        <v>3.2469792644725493</v>
      </c>
      <c r="N49" s="67">
        <f t="shared" ref="N49" si="108">IF(MIN(L49,M49)&lt;L$5,L$5-MIN(L49,M49),0)</f>
        <v>0.18631752630592668</v>
      </c>
      <c r="O49" s="66">
        <v>3.1633333333333336</v>
      </c>
      <c r="P49" s="66">
        <v>3.3780000000000006</v>
      </c>
      <c r="Q49" s="67">
        <f t="shared" ref="Q49" si="109">IF(MIN(O49,P49)&lt;O$5,O$5-MIN(O49,P49),0)</f>
        <v>0</v>
      </c>
      <c r="R49" s="68">
        <v>2.3028805779762545</v>
      </c>
      <c r="S49" s="66">
        <v>2.4090484568896615</v>
      </c>
      <c r="T49" s="67">
        <f t="shared" ref="T49" si="110">IF(MIN(R49,S49)&lt;R$5,R$5-MIN(R49,S49),0)</f>
        <v>0.66195805631641536</v>
      </c>
      <c r="U49" s="66">
        <v>0.9636129526966527</v>
      </c>
      <c r="V49" s="66">
        <v>0.98696806595416353</v>
      </c>
      <c r="W49" s="67">
        <f t="shared" ref="W49" si="111">IF(MIN(U49,V49)&lt;U$5,U$5-MIN(U49,V49),0)</f>
        <v>1.6529801699102342E-2</v>
      </c>
      <c r="X49" s="68">
        <v>0.60702605684784039</v>
      </c>
      <c r="Y49" s="66">
        <v>0.61105683831513957</v>
      </c>
      <c r="Z49" s="67">
        <f t="shared" ref="Z49" si="112">IF(MIN(X49,Y49)&lt;X$5,X$5-MIN(X49,Y49),0)</f>
        <v>0</v>
      </c>
      <c r="AA49" s="66">
        <v>0</v>
      </c>
      <c r="AB49" s="66">
        <v>0</v>
      </c>
      <c r="AC49" s="67">
        <f t="shared" ref="AC49" si="113">IF(MIN(AA49,AB49)&lt;AA$5,AA$5-MIN(AA49,AB49),0)</f>
        <v>0.4</v>
      </c>
      <c r="AD49" s="66" t="s">
        <v>29</v>
      </c>
      <c r="AE49" s="66" t="s">
        <v>29</v>
      </c>
      <c r="AF49" s="67">
        <f t="shared" si="66"/>
        <v>2.7460000000000004</v>
      </c>
      <c r="AG49" s="66">
        <v>7.0235404635992893</v>
      </c>
      <c r="AH49" s="66">
        <v>7.3233075471732549</v>
      </c>
      <c r="AI49" s="67">
        <f>IF(MIN(AG49,AH49)&lt;AG$5,AG$5-MIN(AG49,AH49),0)</f>
        <v>0</v>
      </c>
    </row>
    <row r="50" spans="1:35" ht="12" customHeight="1" x14ac:dyDescent="0.2">
      <c r="A50" s="69"/>
      <c r="B50" s="69"/>
      <c r="C50" s="65"/>
      <c r="D50" s="66"/>
      <c r="E50" s="67"/>
      <c r="F50" s="66"/>
      <c r="G50" s="66"/>
      <c r="H50" s="67"/>
      <c r="I50" s="68"/>
      <c r="J50" s="66"/>
      <c r="K50" s="67"/>
      <c r="L50" s="66"/>
      <c r="M50" s="66"/>
      <c r="N50" s="67"/>
      <c r="O50" s="66"/>
      <c r="P50" s="66"/>
      <c r="Q50" s="67"/>
      <c r="R50" s="68"/>
      <c r="S50" s="66"/>
      <c r="T50" s="67"/>
      <c r="U50" s="66"/>
      <c r="V50" s="66"/>
      <c r="W50" s="67"/>
      <c r="X50" s="68"/>
      <c r="Y50" s="66"/>
      <c r="Z50" s="67"/>
      <c r="AA50" s="66"/>
      <c r="AB50" s="66"/>
      <c r="AC50" s="67"/>
      <c r="AD50" s="66"/>
      <c r="AE50" s="66"/>
      <c r="AF50" s="67"/>
      <c r="AG50" s="66"/>
      <c r="AH50" s="66"/>
      <c r="AI50" s="67"/>
    </row>
    <row r="51" spans="1:35" ht="12" customHeight="1" x14ac:dyDescent="0.2">
      <c r="A51" s="69"/>
      <c r="B51" s="69"/>
      <c r="C51" s="65"/>
      <c r="D51" s="66"/>
      <c r="E51" s="67"/>
      <c r="F51" s="66"/>
      <c r="G51" s="66"/>
      <c r="H51" s="67"/>
      <c r="I51" s="68"/>
      <c r="J51" s="66"/>
      <c r="K51" s="67"/>
      <c r="L51" s="66"/>
      <c r="M51" s="66"/>
      <c r="N51" s="67"/>
      <c r="O51" s="66"/>
      <c r="P51" s="66"/>
      <c r="Q51" s="67"/>
      <c r="R51" s="68"/>
      <c r="S51" s="66"/>
      <c r="T51" s="67"/>
      <c r="U51" s="66"/>
      <c r="V51" s="66"/>
      <c r="W51" s="67"/>
      <c r="X51" s="68"/>
      <c r="Y51" s="66"/>
      <c r="Z51" s="67"/>
      <c r="AA51" s="66"/>
      <c r="AB51" s="66"/>
      <c r="AC51" s="67"/>
      <c r="AD51" s="66"/>
      <c r="AE51" s="66"/>
      <c r="AF51" s="67"/>
      <c r="AG51" s="66"/>
      <c r="AH51" s="66"/>
      <c r="AI51" s="67"/>
    </row>
    <row r="52" spans="1:35" ht="12" customHeight="1" x14ac:dyDescent="0.2">
      <c r="A52" s="69"/>
      <c r="B52" s="69"/>
      <c r="C52" s="65"/>
      <c r="D52" s="66"/>
      <c r="E52" s="67"/>
      <c r="F52" s="66"/>
      <c r="G52" s="66"/>
      <c r="H52" s="67"/>
      <c r="I52" s="68"/>
      <c r="J52" s="66"/>
      <c r="K52" s="67"/>
      <c r="L52" s="66"/>
      <c r="M52" s="66"/>
      <c r="N52" s="67"/>
      <c r="O52" s="66"/>
      <c r="P52" s="66"/>
      <c r="Q52" s="42"/>
      <c r="R52" s="68"/>
      <c r="S52" s="66"/>
      <c r="T52" s="67"/>
      <c r="U52" s="66"/>
      <c r="V52" s="66"/>
      <c r="W52" s="67"/>
      <c r="X52" s="68"/>
      <c r="Y52" s="66"/>
      <c r="Z52" s="67"/>
      <c r="AA52" s="66"/>
      <c r="AB52" s="66"/>
      <c r="AC52" s="67"/>
      <c r="AD52" s="66"/>
      <c r="AE52" s="66"/>
      <c r="AF52" s="67"/>
      <c r="AG52" s="66"/>
      <c r="AH52" s="66"/>
      <c r="AI52" s="67"/>
    </row>
    <row r="53" spans="1:35" ht="12" customHeight="1" x14ac:dyDescent="0.2">
      <c r="A53" s="69"/>
      <c r="B53" s="69"/>
      <c r="C53" s="65"/>
      <c r="D53" s="66"/>
      <c r="E53" s="67"/>
      <c r="F53" s="66"/>
      <c r="G53" s="66"/>
      <c r="H53" s="67"/>
      <c r="I53" s="68"/>
      <c r="J53" s="66"/>
      <c r="K53" s="67"/>
      <c r="L53" s="66"/>
      <c r="M53" s="66"/>
      <c r="N53" s="67"/>
      <c r="O53" s="66"/>
      <c r="P53" s="66"/>
      <c r="Q53" s="67"/>
      <c r="R53" s="68"/>
      <c r="S53" s="66"/>
      <c r="T53" s="67"/>
      <c r="U53" s="66"/>
      <c r="V53" s="66"/>
      <c r="W53" s="67"/>
      <c r="X53" s="68"/>
      <c r="Y53" s="66"/>
      <c r="Z53" s="67"/>
      <c r="AA53" s="66"/>
      <c r="AB53" s="66"/>
      <c r="AC53" s="67"/>
      <c r="AD53" s="66"/>
      <c r="AE53" s="66"/>
      <c r="AF53" s="67"/>
      <c r="AG53" s="66"/>
      <c r="AH53" s="66"/>
      <c r="AI53" s="67"/>
    </row>
    <row r="54" spans="1:35" ht="12" customHeight="1" x14ac:dyDescent="0.2">
      <c r="A54" s="69"/>
      <c r="B54" s="69"/>
      <c r="C54" s="65"/>
      <c r="D54" s="66"/>
      <c r="E54" s="67"/>
      <c r="F54" s="66"/>
      <c r="G54" s="66"/>
      <c r="H54" s="67"/>
      <c r="I54" s="68"/>
      <c r="J54" s="66"/>
      <c r="K54" s="67"/>
      <c r="L54" s="66"/>
      <c r="M54" s="66"/>
      <c r="N54" s="67"/>
      <c r="O54" s="66"/>
      <c r="P54" s="66"/>
      <c r="Q54" s="67"/>
      <c r="R54" s="68"/>
      <c r="S54" s="66"/>
      <c r="T54" s="67"/>
      <c r="U54" s="66"/>
      <c r="V54" s="66"/>
      <c r="W54" s="67"/>
      <c r="X54" s="68"/>
      <c r="Y54" s="66"/>
      <c r="Z54" s="67"/>
      <c r="AA54" s="66"/>
      <c r="AB54" s="66"/>
      <c r="AC54" s="67"/>
      <c r="AD54" s="66"/>
      <c r="AE54" s="66"/>
      <c r="AF54" s="67"/>
      <c r="AG54" s="66"/>
      <c r="AH54" s="66"/>
      <c r="AI54" s="67"/>
    </row>
    <row r="55" spans="1:35" ht="12" customHeight="1" x14ac:dyDescent="0.2">
      <c r="A55" s="69"/>
      <c r="B55" s="69"/>
      <c r="C55" s="65"/>
      <c r="D55" s="66"/>
      <c r="E55" s="67"/>
      <c r="F55" s="66"/>
      <c r="G55" s="66"/>
      <c r="H55" s="67"/>
      <c r="I55" s="68"/>
      <c r="J55" s="66"/>
      <c r="K55" s="67"/>
      <c r="L55" s="66"/>
      <c r="M55" s="66"/>
      <c r="N55" s="67"/>
      <c r="O55" s="66"/>
      <c r="P55" s="66"/>
      <c r="Q55" s="67"/>
      <c r="R55" s="68"/>
      <c r="S55" s="66"/>
      <c r="T55" s="67"/>
      <c r="U55" s="66"/>
      <c r="V55" s="66"/>
      <c r="W55" s="67"/>
      <c r="X55" s="68"/>
      <c r="Y55" s="66"/>
      <c r="Z55" s="67"/>
      <c r="AA55" s="66"/>
      <c r="AB55" s="66"/>
      <c r="AC55" s="67"/>
      <c r="AD55" s="66"/>
      <c r="AE55" s="66"/>
      <c r="AF55" s="67"/>
      <c r="AG55" s="66"/>
      <c r="AH55" s="66"/>
      <c r="AI55" s="67"/>
    </row>
    <row r="56" spans="1:35" ht="12" customHeight="1" x14ac:dyDescent="0.2">
      <c r="A56" s="69"/>
      <c r="B56" s="69"/>
      <c r="C56" s="65"/>
      <c r="D56" s="66"/>
      <c r="E56" s="67"/>
      <c r="F56" s="66"/>
      <c r="G56" s="66"/>
      <c r="H56" s="67"/>
      <c r="I56" s="68"/>
      <c r="J56" s="66"/>
      <c r="K56" s="67"/>
      <c r="L56" s="66"/>
      <c r="M56" s="66"/>
      <c r="N56" s="67"/>
      <c r="O56" s="66"/>
      <c r="P56" s="66"/>
      <c r="Q56" s="67"/>
      <c r="R56" s="68"/>
      <c r="S56" s="66"/>
      <c r="T56" s="67"/>
      <c r="U56" s="66"/>
      <c r="V56" s="66"/>
      <c r="W56" s="67"/>
      <c r="X56" s="68"/>
      <c r="Y56" s="66"/>
      <c r="Z56" s="67"/>
      <c r="AA56" s="66"/>
      <c r="AB56" s="66"/>
      <c r="AC56" s="67"/>
      <c r="AD56" s="66"/>
      <c r="AE56" s="66"/>
      <c r="AF56" s="67"/>
      <c r="AG56" s="66"/>
      <c r="AH56" s="66"/>
      <c r="AI56" s="67"/>
    </row>
    <row r="57" spans="1:35" ht="12" customHeight="1" x14ac:dyDescent="0.2">
      <c r="A57" s="69"/>
      <c r="B57" s="69"/>
      <c r="C57" s="65"/>
      <c r="D57" s="66"/>
      <c r="E57" s="67"/>
      <c r="F57" s="66"/>
      <c r="G57" s="66"/>
      <c r="H57" s="67"/>
      <c r="I57" s="68"/>
      <c r="J57" s="66"/>
      <c r="K57" s="67"/>
      <c r="L57" s="66"/>
      <c r="M57" s="66"/>
      <c r="N57" s="67"/>
      <c r="O57" s="66"/>
      <c r="P57" s="66"/>
      <c r="Q57" s="67"/>
      <c r="R57" s="68"/>
      <c r="S57" s="66"/>
      <c r="T57" s="67"/>
      <c r="U57" s="66"/>
      <c r="V57" s="66"/>
      <c r="W57" s="67"/>
      <c r="X57" s="68"/>
      <c r="Y57" s="66"/>
      <c r="Z57" s="67"/>
      <c r="AA57" s="66"/>
      <c r="AB57" s="66"/>
      <c r="AC57" s="67"/>
      <c r="AD57" s="66"/>
      <c r="AE57" s="66"/>
      <c r="AF57" s="67"/>
      <c r="AG57" s="66"/>
      <c r="AH57" s="66"/>
      <c r="AI57" s="67"/>
    </row>
    <row r="58" spans="1:35" ht="12" customHeight="1" x14ac:dyDescent="0.2">
      <c r="A58" s="69"/>
      <c r="B58" s="69"/>
      <c r="C58" s="65"/>
      <c r="D58" s="66"/>
      <c r="E58" s="67"/>
      <c r="F58" s="66"/>
      <c r="G58" s="66"/>
      <c r="H58" s="67"/>
      <c r="I58" s="68"/>
      <c r="J58" s="66"/>
      <c r="K58" s="67"/>
      <c r="L58" s="66"/>
      <c r="M58" s="66"/>
      <c r="N58" s="67"/>
      <c r="O58" s="66"/>
      <c r="P58" s="66"/>
      <c r="Q58" s="67"/>
      <c r="R58" s="68"/>
      <c r="S58" s="66"/>
      <c r="T58" s="67"/>
      <c r="U58" s="66"/>
      <c r="V58" s="66"/>
      <c r="W58" s="67"/>
      <c r="X58" s="68"/>
      <c r="Y58" s="66"/>
      <c r="Z58" s="67"/>
      <c r="AA58" s="66"/>
      <c r="AB58" s="66"/>
      <c r="AC58" s="67"/>
      <c r="AD58" s="66"/>
      <c r="AE58" s="66"/>
      <c r="AF58" s="67"/>
      <c r="AG58" s="66"/>
      <c r="AH58" s="66"/>
      <c r="AI58" s="67"/>
    </row>
    <row r="59" spans="1:35" ht="12" customHeight="1" x14ac:dyDescent="0.2">
      <c r="A59" s="69"/>
      <c r="B59" s="69"/>
      <c r="C59" s="65"/>
      <c r="D59" s="66"/>
      <c r="E59" s="67"/>
      <c r="F59" s="66"/>
      <c r="G59" s="66"/>
      <c r="H59" s="67"/>
      <c r="I59" s="68"/>
      <c r="J59" s="66"/>
      <c r="K59" s="67"/>
      <c r="L59" s="66"/>
      <c r="M59" s="66"/>
      <c r="N59" s="67"/>
      <c r="O59" s="66"/>
      <c r="P59" s="66"/>
      <c r="Q59" s="67"/>
      <c r="R59" s="68"/>
      <c r="S59" s="66"/>
      <c r="T59" s="67"/>
      <c r="U59" s="66"/>
      <c r="V59" s="66"/>
      <c r="W59" s="67"/>
      <c r="X59" s="68"/>
      <c r="Y59" s="66"/>
      <c r="Z59" s="67"/>
      <c r="AA59" s="66"/>
      <c r="AB59" s="66"/>
      <c r="AC59" s="67"/>
      <c r="AD59" s="66"/>
      <c r="AE59" s="66"/>
      <c r="AF59" s="67"/>
      <c r="AG59" s="66"/>
      <c r="AH59" s="66"/>
      <c r="AI59" s="67"/>
    </row>
    <row r="60" spans="1:35" ht="12" customHeight="1" x14ac:dyDescent="0.2">
      <c r="A60" s="69"/>
      <c r="B60" s="69"/>
      <c r="C60" s="65"/>
      <c r="D60" s="66"/>
      <c r="E60" s="67"/>
      <c r="F60" s="66"/>
      <c r="G60" s="66"/>
      <c r="H60" s="67"/>
      <c r="I60" s="68"/>
      <c r="J60" s="66"/>
      <c r="K60" s="67"/>
      <c r="L60" s="66"/>
      <c r="M60" s="66"/>
      <c r="N60" s="67"/>
      <c r="O60" s="66"/>
      <c r="P60" s="66"/>
      <c r="Q60" s="67"/>
      <c r="R60" s="68"/>
      <c r="S60" s="66"/>
      <c r="T60" s="67"/>
      <c r="U60" s="66"/>
      <c r="V60" s="66"/>
      <c r="W60" s="67"/>
      <c r="X60" s="68"/>
      <c r="Y60" s="66"/>
      <c r="Z60" s="67"/>
      <c r="AA60" s="66"/>
      <c r="AB60" s="66"/>
      <c r="AC60" s="67"/>
      <c r="AD60" s="66"/>
      <c r="AE60" s="66"/>
      <c r="AF60" s="67"/>
      <c r="AG60" s="66"/>
      <c r="AH60" s="66"/>
      <c r="AI60" s="67"/>
    </row>
    <row r="61" spans="1:35" ht="12" customHeight="1" x14ac:dyDescent="0.2">
      <c r="A61" s="69"/>
      <c r="B61" s="69"/>
      <c r="C61" s="65"/>
      <c r="D61" s="66"/>
      <c r="E61" s="67"/>
      <c r="F61" s="66"/>
      <c r="G61" s="66"/>
      <c r="H61" s="67"/>
      <c r="I61" s="68"/>
      <c r="J61" s="66"/>
      <c r="K61" s="67"/>
      <c r="L61" s="66"/>
      <c r="M61" s="66"/>
      <c r="N61" s="67"/>
      <c r="O61" s="66"/>
      <c r="P61" s="66"/>
      <c r="Q61" s="67"/>
      <c r="R61" s="68"/>
      <c r="S61" s="66"/>
      <c r="T61" s="67"/>
      <c r="U61" s="66"/>
      <c r="V61" s="66"/>
      <c r="W61" s="67"/>
      <c r="X61" s="68"/>
      <c r="Y61" s="66"/>
      <c r="Z61" s="67"/>
      <c r="AA61" s="66"/>
      <c r="AB61" s="66"/>
      <c r="AC61" s="67"/>
      <c r="AD61" s="66"/>
      <c r="AE61" s="66"/>
      <c r="AF61" s="67"/>
      <c r="AG61" s="66"/>
      <c r="AH61" s="66"/>
      <c r="AI61" s="67"/>
    </row>
    <row r="62" spans="1:35" ht="12" customHeight="1" x14ac:dyDescent="0.2">
      <c r="A62" s="69"/>
      <c r="B62" s="69"/>
      <c r="C62" s="65"/>
      <c r="D62" s="66"/>
      <c r="E62" s="67"/>
      <c r="F62" s="66"/>
      <c r="G62" s="66"/>
      <c r="H62" s="67"/>
      <c r="I62" s="68"/>
      <c r="J62" s="66"/>
      <c r="K62" s="67"/>
      <c r="L62" s="66"/>
      <c r="M62" s="66"/>
      <c r="N62" s="67"/>
      <c r="O62" s="66"/>
      <c r="P62" s="66"/>
      <c r="Q62" s="67"/>
      <c r="R62" s="68"/>
      <c r="S62" s="66"/>
      <c r="T62" s="67"/>
      <c r="U62" s="66"/>
      <c r="V62" s="66"/>
      <c r="W62" s="67"/>
      <c r="X62" s="68"/>
      <c r="Y62" s="66"/>
      <c r="Z62" s="67"/>
      <c r="AA62" s="66"/>
      <c r="AB62" s="66"/>
      <c r="AC62" s="67"/>
      <c r="AD62" s="66"/>
      <c r="AE62" s="66"/>
      <c r="AF62" s="67"/>
      <c r="AG62" s="66"/>
      <c r="AH62" s="66"/>
      <c r="AI62" s="67"/>
    </row>
    <row r="63" spans="1:35" ht="12" customHeight="1" x14ac:dyDescent="0.2">
      <c r="A63" s="69"/>
      <c r="B63" s="69"/>
      <c r="C63" s="65"/>
      <c r="D63" s="66"/>
      <c r="E63" s="67"/>
      <c r="F63" s="66"/>
      <c r="G63" s="66"/>
      <c r="H63" s="67"/>
      <c r="I63" s="68"/>
      <c r="J63" s="66"/>
      <c r="K63" s="67"/>
      <c r="L63" s="66"/>
      <c r="M63" s="66"/>
      <c r="N63" s="67"/>
      <c r="O63" s="66"/>
      <c r="P63" s="66"/>
      <c r="Q63" s="67"/>
      <c r="R63" s="68"/>
      <c r="S63" s="66"/>
      <c r="T63" s="67"/>
      <c r="U63" s="66"/>
      <c r="V63" s="66"/>
      <c r="W63" s="67"/>
      <c r="X63" s="68"/>
      <c r="Y63" s="66"/>
      <c r="Z63" s="67"/>
      <c r="AA63" s="66"/>
      <c r="AB63" s="66"/>
      <c r="AC63" s="67"/>
      <c r="AD63" s="66"/>
      <c r="AE63" s="66"/>
      <c r="AF63" s="67"/>
      <c r="AG63" s="66"/>
      <c r="AH63" s="66"/>
      <c r="AI63" s="67"/>
    </row>
    <row r="64" spans="1:35" ht="12" customHeight="1" x14ac:dyDescent="0.2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67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x14ac:dyDescent="0.2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x14ac:dyDescent="0.2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x14ac:dyDescent="0.2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x14ac:dyDescent="0.2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x14ac:dyDescent="0.2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x14ac:dyDescent="0.2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x14ac:dyDescent="0.2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x14ac:dyDescent="0.2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x14ac:dyDescent="0.2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x14ac:dyDescent="0.2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x14ac:dyDescent="0.2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x14ac:dyDescent="0.2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x14ac:dyDescent="0.2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x14ac:dyDescent="0.2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62"/>
      <c r="AD101" s="61"/>
      <c r="AE101" s="61"/>
      <c r="AF101" s="62"/>
      <c r="AG101" s="61"/>
      <c r="AH101" s="61"/>
      <c r="AI101" s="53"/>
    </row>
    <row r="102" spans="1:35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62"/>
      <c r="AD102" s="61"/>
      <c r="AE102" s="61"/>
      <c r="AF102" s="62"/>
      <c r="AG102" s="61"/>
      <c r="AH102" s="61"/>
      <c r="AI102" s="53"/>
    </row>
    <row r="103" spans="1:35" x14ac:dyDescent="0.2">
      <c r="A103" s="59" t="s">
        <v>39</v>
      </c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/>
      <c r="W103" s="53"/>
      <c r="X103" s="61"/>
      <c r="Y103" s="61"/>
      <c r="Z103" s="53"/>
      <c r="AA103" s="61"/>
      <c r="AB103" s="61"/>
      <c r="AC103" s="62"/>
      <c r="AD103" s="61"/>
      <c r="AE103" s="61"/>
      <c r="AF103" s="62"/>
      <c r="AG103" s="61"/>
      <c r="AH103" s="61"/>
      <c r="AI103" s="53"/>
    </row>
    <row r="104" spans="1:35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62"/>
      <c r="AD104" s="61"/>
      <c r="AE104" s="61"/>
      <c r="AF104" s="62"/>
      <c r="AG104" s="61"/>
      <c r="AH104" s="61"/>
      <c r="AI104" s="53"/>
    </row>
    <row r="105" spans="1:35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62"/>
      <c r="AD105" s="61"/>
      <c r="AE105" s="61"/>
      <c r="AF105" s="62"/>
      <c r="AG105" s="61"/>
      <c r="AH105" s="61"/>
      <c r="AI105" s="53"/>
    </row>
    <row r="106" spans="1:35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62"/>
      <c r="AD106" s="61"/>
      <c r="AE106" s="61"/>
      <c r="AF106" s="62"/>
      <c r="AG106" s="61"/>
      <c r="AH106" s="61"/>
      <c r="AI106" s="53"/>
    </row>
    <row r="107" spans="1:35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62"/>
      <c r="AD107" s="61"/>
      <c r="AE107" s="61"/>
      <c r="AF107" s="62"/>
      <c r="AG107" s="61"/>
      <c r="AH107" s="61"/>
      <c r="AI107" s="53"/>
    </row>
    <row r="108" spans="1:35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62"/>
      <c r="AD108" s="61"/>
      <c r="AE108" s="61"/>
      <c r="AF108" s="62"/>
      <c r="AG108" s="61"/>
      <c r="AH108" s="61"/>
      <c r="AI108" s="53"/>
    </row>
    <row r="109" spans="1:35" x14ac:dyDescent="0.2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62"/>
      <c r="AD109" s="61"/>
      <c r="AE109" s="61"/>
      <c r="AF109" s="62"/>
      <c r="AG109" s="61"/>
      <c r="AH109" s="61"/>
      <c r="AI109" s="53"/>
    </row>
    <row r="110" spans="1:35" x14ac:dyDescent="0.2">
      <c r="A110" s="59"/>
      <c r="B110" s="59"/>
      <c r="C110" s="60"/>
      <c r="D110" s="61"/>
      <c r="E110" s="53"/>
      <c r="F110" s="61"/>
      <c r="G110" s="61"/>
      <c r="H110" s="53"/>
      <c r="I110" s="61"/>
      <c r="J110" s="61"/>
      <c r="K110" s="53"/>
      <c r="L110" s="61"/>
      <c r="M110" s="61"/>
      <c r="N110" s="53"/>
      <c r="O110" s="61"/>
      <c r="P110" s="61"/>
      <c r="Q110" s="53"/>
      <c r="R110" s="61"/>
      <c r="S110" s="61"/>
      <c r="T110" s="53"/>
      <c r="U110" s="61"/>
      <c r="V110" s="61"/>
      <c r="W110" s="53"/>
      <c r="X110" s="61"/>
      <c r="Y110" s="61"/>
      <c r="Z110" s="53"/>
      <c r="AA110" s="61"/>
      <c r="AB110" s="61"/>
      <c r="AC110" s="53"/>
      <c r="AD110" s="61"/>
      <c r="AE110" s="61"/>
      <c r="AF110" s="53"/>
      <c r="AG110" s="61"/>
      <c r="AH110" s="61"/>
      <c r="AI110" s="53"/>
    </row>
    <row r="111" spans="1:35" x14ac:dyDescent="0.2">
      <c r="A111" s="59"/>
      <c r="B111" s="59"/>
      <c r="C111" s="60"/>
      <c r="D111" s="61"/>
      <c r="E111" s="53"/>
      <c r="F111" s="61"/>
      <c r="G111" s="61"/>
      <c r="H111" s="53"/>
      <c r="I111" s="61"/>
      <c r="J111" s="61"/>
      <c r="K111" s="53"/>
      <c r="L111" s="61"/>
      <c r="M111" s="61"/>
      <c r="N111" s="53"/>
      <c r="O111" s="61"/>
      <c r="P111" s="61"/>
      <c r="Q111" s="53"/>
      <c r="R111" s="61"/>
      <c r="S111" s="61"/>
      <c r="T111" s="53"/>
      <c r="U111" s="61"/>
      <c r="V111" s="61"/>
      <c r="W111" s="53"/>
      <c r="X111" s="61"/>
      <c r="Y111" s="61"/>
      <c r="Z111" s="53"/>
      <c r="AA111" s="61"/>
      <c r="AB111" s="61"/>
      <c r="AC111" s="53"/>
      <c r="AD111" s="61"/>
      <c r="AE111" s="61"/>
      <c r="AF111" s="53"/>
      <c r="AG111" s="61"/>
      <c r="AH111" s="61"/>
      <c r="AI111" s="53"/>
    </row>
    <row r="112" spans="1:35" x14ac:dyDescent="0.2">
      <c r="A112" s="59"/>
      <c r="B112" s="59"/>
      <c r="C112" s="60"/>
      <c r="D112" s="61"/>
      <c r="E112" s="53"/>
      <c r="F112" s="61"/>
      <c r="G112" s="61"/>
      <c r="H112" s="53"/>
      <c r="I112" s="61"/>
      <c r="J112" s="61"/>
      <c r="K112" s="53"/>
      <c r="L112" s="61"/>
      <c r="M112" s="61"/>
      <c r="N112" s="53"/>
      <c r="O112" s="61"/>
      <c r="P112" s="61"/>
      <c r="Q112" s="53"/>
      <c r="R112" s="61"/>
      <c r="S112" s="61"/>
      <c r="T112" s="53"/>
      <c r="U112" s="61"/>
      <c r="V112" s="61"/>
      <c r="W112" s="53"/>
      <c r="X112" s="61"/>
      <c r="Y112" s="61"/>
      <c r="Z112" s="53"/>
      <c r="AA112" s="61"/>
      <c r="AB112" s="61"/>
      <c r="AC112" s="53"/>
      <c r="AD112" s="61"/>
      <c r="AE112" s="61"/>
      <c r="AF112" s="53"/>
      <c r="AG112" s="61"/>
      <c r="AH112" s="61"/>
      <c r="AI112" s="53"/>
    </row>
    <row r="113" spans="1:35" x14ac:dyDescent="0.2">
      <c r="A113" s="59"/>
      <c r="B113" s="59"/>
      <c r="C113" s="60"/>
      <c r="D113" s="61"/>
      <c r="E113" s="53"/>
      <c r="F113" s="61"/>
      <c r="G113" s="61"/>
      <c r="H113" s="53"/>
      <c r="I113" s="61"/>
      <c r="J113" s="61"/>
      <c r="K113" s="53"/>
      <c r="L113" s="61"/>
      <c r="M113" s="61"/>
      <c r="N113" s="53"/>
      <c r="O113" s="61"/>
      <c r="P113" s="61"/>
      <c r="Q113" s="53"/>
      <c r="R113" s="61"/>
      <c r="S113" s="61"/>
      <c r="T113" s="53"/>
      <c r="U113" s="61"/>
      <c r="V113" s="61"/>
      <c r="W113" s="53"/>
      <c r="X113" s="61"/>
      <c r="Y113" s="61"/>
      <c r="Z113" s="53"/>
      <c r="AA113" s="61"/>
      <c r="AB113" s="61"/>
      <c r="AC113" s="53"/>
      <c r="AD113" s="61"/>
      <c r="AE113" s="61"/>
      <c r="AF113" s="53"/>
      <c r="AG113" s="61"/>
      <c r="AH113" s="61"/>
      <c r="AI113" s="53"/>
    </row>
    <row r="114" spans="1:35" x14ac:dyDescent="0.2">
      <c r="A114" s="59"/>
      <c r="B114" s="59"/>
      <c r="C114" s="60"/>
      <c r="D114" s="61"/>
      <c r="E114" s="53"/>
      <c r="F114" s="61"/>
      <c r="G114" s="61"/>
      <c r="H114" s="53"/>
      <c r="I114" s="61"/>
      <c r="J114" s="61"/>
      <c r="K114" s="53"/>
      <c r="L114" s="61"/>
      <c r="M114" s="61"/>
      <c r="N114" s="53"/>
      <c r="O114" s="61"/>
      <c r="P114" s="61"/>
      <c r="Q114" s="53"/>
      <c r="R114" s="61"/>
      <c r="S114" s="61"/>
      <c r="T114" s="53"/>
      <c r="U114" s="61"/>
      <c r="V114" s="61"/>
      <c r="W114" s="53"/>
      <c r="X114" s="61"/>
      <c r="Y114" s="61"/>
      <c r="Z114" s="53"/>
      <c r="AA114" s="61"/>
      <c r="AB114" s="61"/>
      <c r="AC114" s="53"/>
      <c r="AD114" s="61"/>
      <c r="AE114" s="61"/>
      <c r="AF114" s="53"/>
      <c r="AG114" s="61"/>
      <c r="AH114" s="61"/>
      <c r="AI114" s="53"/>
    </row>
    <row r="115" spans="1:35" x14ac:dyDescent="0.2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53"/>
      <c r="AD115" s="61"/>
      <c r="AE115" s="61"/>
      <c r="AF115" s="53"/>
      <c r="AG115" s="61"/>
      <c r="AH115" s="61"/>
      <c r="AI115" s="53"/>
    </row>
    <row r="116" spans="1:35" x14ac:dyDescent="0.2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53"/>
      <c r="AD116" s="61"/>
      <c r="AE116" s="61"/>
      <c r="AF116" s="53"/>
      <c r="AG116" s="61"/>
      <c r="AH116" s="61"/>
      <c r="AI116" s="53"/>
    </row>
    <row r="117" spans="1:35" x14ac:dyDescent="0.2">
      <c r="A117" s="59"/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 s="61"/>
      <c r="W117" s="53"/>
      <c r="X117" s="61"/>
      <c r="Y117" s="61"/>
      <c r="Z117" s="53"/>
      <c r="AA117" s="61"/>
      <c r="AB117" s="61"/>
      <c r="AC117" s="53"/>
      <c r="AD117" s="61"/>
      <c r="AE117" s="61"/>
      <c r="AF117" s="53"/>
      <c r="AG117" s="61"/>
      <c r="AH117" s="61"/>
      <c r="AI117" s="53"/>
    </row>
    <row r="118" spans="1:35" x14ac:dyDescent="0.2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53"/>
      <c r="AD118" s="61"/>
      <c r="AE118" s="61"/>
      <c r="AF118" s="53"/>
      <c r="AG118" s="61"/>
      <c r="AH118" s="61"/>
      <c r="AI118" s="53"/>
    </row>
    <row r="119" spans="1:35" x14ac:dyDescent="0.2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53"/>
      <c r="AD119" s="61"/>
      <c r="AE119" s="61"/>
      <c r="AF119" s="53"/>
      <c r="AG119" s="61"/>
      <c r="AH119" s="61"/>
      <c r="AI119" s="53"/>
    </row>
    <row r="120" spans="1:35" x14ac:dyDescent="0.2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53"/>
      <c r="AD120" s="61"/>
      <c r="AE120" s="61"/>
      <c r="AF120" s="53"/>
      <c r="AG120" s="61"/>
      <c r="AH120" s="61"/>
      <c r="AI120" s="53"/>
    </row>
    <row r="121" spans="1:35" x14ac:dyDescent="0.2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53"/>
      <c r="AD121" s="61"/>
      <c r="AE121" s="61"/>
      <c r="AF121" s="53"/>
      <c r="AG121" s="61"/>
      <c r="AH121" s="61"/>
      <c r="AI121" s="53"/>
    </row>
    <row r="122" spans="1:35" x14ac:dyDescent="0.2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53"/>
      <c r="AD122" s="61"/>
      <c r="AE122" s="61"/>
      <c r="AF122" s="53"/>
      <c r="AG122" s="61"/>
      <c r="AH122" s="61"/>
      <c r="AI122" s="53"/>
    </row>
    <row r="123" spans="1:35" x14ac:dyDescent="0.2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53"/>
      <c r="AD123" s="61"/>
      <c r="AE123" s="61"/>
      <c r="AF123" s="53"/>
      <c r="AG123" s="61"/>
      <c r="AH123" s="61"/>
      <c r="AI123" s="53"/>
    </row>
    <row r="124" spans="1:35" x14ac:dyDescent="0.2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50" spans="1:35" x14ac:dyDescent="0.2">
      <c r="B150" s="10"/>
      <c r="C150" s="17"/>
      <c r="D150" s="11"/>
      <c r="E150" s="10"/>
      <c r="F150" s="10"/>
      <c r="G150" s="11"/>
    </row>
    <row r="151" spans="1:35" x14ac:dyDescent="0.2">
      <c r="D151" s="11"/>
      <c r="E151" s="10"/>
      <c r="F151" s="10"/>
      <c r="G151" s="11"/>
      <c r="R151"/>
    </row>
    <row r="152" spans="1:35" x14ac:dyDescent="0.2">
      <c r="C152" t="s">
        <v>21</v>
      </c>
      <c r="R152" t="s">
        <v>21</v>
      </c>
    </row>
    <row r="153" spans="1:35" x14ac:dyDescent="0.2">
      <c r="C153" t="s">
        <v>23</v>
      </c>
      <c r="R153" t="s">
        <v>23</v>
      </c>
      <c r="T153"/>
      <c r="U153"/>
      <c r="Z153" s="2"/>
      <c r="AA153" s="2"/>
      <c r="AB153" s="1"/>
      <c r="AC153" s="2"/>
      <c r="AD153" s="2"/>
      <c r="AE153" s="1"/>
      <c r="AF153" s="2"/>
      <c r="AG153" s="2"/>
      <c r="AI153" s="2"/>
    </row>
    <row r="154" spans="1:35" s="1" customFormat="1" x14ac:dyDescent="0.2">
      <c r="A154"/>
      <c r="B154"/>
      <c r="C154"/>
      <c r="E154"/>
      <c r="F154"/>
      <c r="H154"/>
      <c r="I154"/>
      <c r="K154" s="2"/>
      <c r="L154" s="2"/>
      <c r="N154" s="2"/>
      <c r="O154" s="2"/>
      <c r="Q154" s="2"/>
      <c r="R154"/>
      <c r="T154" s="2"/>
      <c r="U154" s="2"/>
      <c r="W154"/>
      <c r="X154"/>
      <c r="Z154"/>
      <c r="AA154"/>
      <c r="AB154"/>
      <c r="AC154" s="3"/>
      <c r="AD154"/>
      <c r="AE154"/>
      <c r="AF154" s="3"/>
      <c r="AG154" s="3"/>
      <c r="AI154"/>
    </row>
    <row r="155" spans="1:35" s="1" customFormat="1" x14ac:dyDescent="0.2">
      <c r="A155"/>
      <c r="B155"/>
      <c r="C155" t="s">
        <v>22</v>
      </c>
      <c r="E155"/>
      <c r="F155"/>
      <c r="H155"/>
      <c r="I155"/>
      <c r="K155" s="2"/>
      <c r="L155" s="2"/>
      <c r="N155" s="2"/>
      <c r="O155" s="2"/>
      <c r="Q155" s="2"/>
      <c r="R155" t="s">
        <v>22</v>
      </c>
      <c r="T155" s="2"/>
      <c r="U155" s="2"/>
      <c r="W155"/>
      <c r="X155"/>
      <c r="Z155"/>
      <c r="AA155"/>
      <c r="AB155"/>
      <c r="AC155" s="3"/>
      <c r="AD155"/>
      <c r="AE155"/>
      <c r="AF155" s="3"/>
      <c r="AG155" s="3"/>
      <c r="AI155"/>
    </row>
  </sheetData>
  <mergeCells count="26">
    <mergeCell ref="A5:B6"/>
    <mergeCell ref="C5:E5"/>
    <mergeCell ref="F5:H5"/>
    <mergeCell ref="I5:K5"/>
    <mergeCell ref="A1:B1"/>
    <mergeCell ref="C1:Q3"/>
    <mergeCell ref="L5:N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U5:W5"/>
    <mergeCell ref="X5:Z5"/>
    <mergeCell ref="AA5:AC5"/>
    <mergeCell ref="AG5:AI5"/>
    <mergeCell ref="O5:Q5"/>
    <mergeCell ref="R5:T5"/>
    <mergeCell ref="AD5:AF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2.75" x14ac:dyDescent="0.2"/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37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27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98"/>
      <c r="N32" s="98"/>
      <c r="O32" s="98"/>
      <c r="P32" s="98"/>
      <c r="Q32" s="100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">
      <c r="AB71" s="21"/>
    </row>
    <row r="72" spans="1:32" x14ac:dyDescent="0.2">
      <c r="B72" s="10"/>
      <c r="C72" s="17"/>
      <c r="D72" s="11"/>
      <c r="E72" s="10"/>
      <c r="F72" s="10"/>
      <c r="G72" s="11"/>
    </row>
    <row r="73" spans="1:32" x14ac:dyDescent="0.2">
      <c r="D73" s="11"/>
      <c r="E73" s="10"/>
      <c r="F73" s="10"/>
      <c r="G73" s="11"/>
      <c r="R73"/>
    </row>
    <row r="74" spans="1:32" x14ac:dyDescent="0.2">
      <c r="C74" t="s">
        <v>21</v>
      </c>
      <c r="R74" t="s">
        <v>21</v>
      </c>
    </row>
    <row r="75" spans="1:32" x14ac:dyDescent="0.2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">
      <c r="C76"/>
      <c r="R76"/>
    </row>
    <row r="77" spans="1:32" x14ac:dyDescent="0.2">
      <c r="C77" t="s">
        <v>22</v>
      </c>
      <c r="R77" t="s">
        <v>22</v>
      </c>
    </row>
  </sheetData>
  <mergeCells count="25"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  <mergeCell ref="O4:Q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26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">
      <c r="AB64" s="21"/>
    </row>
    <row r="65" spans="2:32" x14ac:dyDescent="0.2">
      <c r="B65" s="10"/>
      <c r="C65" s="17"/>
      <c r="D65" s="11"/>
      <c r="E65" s="10"/>
      <c r="F65" s="10"/>
      <c r="G65" s="11"/>
    </row>
    <row r="66" spans="2:32" x14ac:dyDescent="0.2">
      <c r="D66" s="11"/>
      <c r="E66" s="10"/>
      <c r="F66" s="10"/>
      <c r="G66" s="11"/>
      <c r="R66"/>
    </row>
    <row r="67" spans="2:32" x14ac:dyDescent="0.2">
      <c r="C67" t="s">
        <v>21</v>
      </c>
      <c r="R67" t="s">
        <v>21</v>
      </c>
    </row>
    <row r="68" spans="2:32" x14ac:dyDescent="0.2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">
      <c r="C69"/>
      <c r="R69"/>
    </row>
    <row r="70" spans="2:32" x14ac:dyDescent="0.2">
      <c r="C70" t="s">
        <v>22</v>
      </c>
      <c r="R70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25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">
      <c r="AB62" s="21"/>
    </row>
    <row r="63" spans="1:32" x14ac:dyDescent="0.2">
      <c r="B63" s="10"/>
      <c r="C63" s="17"/>
      <c r="D63" s="11"/>
      <c r="E63" s="10"/>
      <c r="F63" s="10"/>
      <c r="G63" s="11"/>
    </row>
    <row r="64" spans="1:32" x14ac:dyDescent="0.2">
      <c r="D64" s="11"/>
      <c r="E64" s="10"/>
      <c r="F64" s="10"/>
      <c r="G64" s="11"/>
      <c r="R64"/>
    </row>
    <row r="65" spans="3:32" x14ac:dyDescent="0.2">
      <c r="C65" t="s">
        <v>21</v>
      </c>
      <c r="R65" t="s">
        <v>21</v>
      </c>
    </row>
    <row r="66" spans="3:32" x14ac:dyDescent="0.2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">
      <c r="C67"/>
      <c r="R67"/>
    </row>
    <row r="68" spans="3:32" x14ac:dyDescent="0.2">
      <c r="C68" t="s">
        <v>22</v>
      </c>
      <c r="R68" t="s">
        <v>22</v>
      </c>
    </row>
  </sheetData>
  <mergeCells count="24"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  <mergeCell ref="AA5:AC5"/>
    <mergeCell ref="AD5:AF5"/>
    <mergeCell ref="I4:K4"/>
    <mergeCell ref="L4:N4"/>
    <mergeCell ref="U5:W5"/>
    <mergeCell ref="X5:Z5"/>
    <mergeCell ref="A1:B1"/>
    <mergeCell ref="U4:W4"/>
    <mergeCell ref="X4:Z4"/>
    <mergeCell ref="C1:Q3"/>
    <mergeCell ref="R1:AF3"/>
    <mergeCell ref="AB4:AC4"/>
    <mergeCell ref="AE4:AF4"/>
    <mergeCell ref="F4:H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5703125" customWidth="1"/>
    <col min="25" max="25" width="9.42578125" style="1" customWidth="1"/>
    <col min="26" max="26" width="8.42578125" customWidth="1"/>
    <col min="27" max="27" width="7.28515625" customWidth="1"/>
    <col min="28" max="28" width="9.42578125" customWidth="1"/>
    <col min="29" max="30" width="7.42578125" style="3" customWidth="1"/>
    <col min="31" max="31" width="9.42578125" style="1" customWidth="1"/>
    <col min="32" max="32" width="8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24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">
      <c r="AB55" s="21"/>
    </row>
    <row r="56" spans="1:32" x14ac:dyDescent="0.2">
      <c r="B56" s="10"/>
      <c r="C56" s="17"/>
      <c r="D56" s="11"/>
      <c r="E56" s="10"/>
      <c r="F56" s="10"/>
      <c r="G56" s="11"/>
    </row>
    <row r="57" spans="1:32" x14ac:dyDescent="0.2">
      <c r="D57" s="11"/>
      <c r="E57" s="10"/>
      <c r="F57" s="10"/>
      <c r="G57" s="11"/>
      <c r="R57"/>
    </row>
    <row r="58" spans="1:32" x14ac:dyDescent="0.2">
      <c r="C58" t="s">
        <v>21</v>
      </c>
      <c r="R58" t="s">
        <v>21</v>
      </c>
    </row>
    <row r="59" spans="1:32" x14ac:dyDescent="0.2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">
      <c r="C60"/>
      <c r="R60"/>
    </row>
    <row r="61" spans="1:32" x14ac:dyDescent="0.2">
      <c r="C61" t="s">
        <v>22</v>
      </c>
      <c r="R61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topLeftCell="A18" zoomScale="120" zoomScaleNormal="120" workbookViewId="0">
      <selection activeCell="T24" sqref="T24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">
      <c r="A5" s="106" t="s">
        <v>40</v>
      </c>
      <c r="B5" s="107"/>
      <c r="C5" s="110">
        <v>3.8657590328149598</v>
      </c>
      <c r="D5" s="98"/>
      <c r="E5" s="100"/>
      <c r="F5" s="71">
        <v>3.5612299527983202</v>
      </c>
      <c r="G5" s="71"/>
      <c r="H5" s="72"/>
      <c r="I5" s="70">
        <v>3.4378951588971498</v>
      </c>
      <c r="J5" s="71"/>
      <c r="K5" s="72"/>
      <c r="L5" s="70">
        <v>3.40094524631114</v>
      </c>
      <c r="M5" s="71"/>
      <c r="N5" s="71"/>
      <c r="O5" s="74">
        <v>3.06</v>
      </c>
      <c r="P5" s="75"/>
      <c r="Q5" s="76"/>
      <c r="R5" s="74">
        <v>2.9648386342926698</v>
      </c>
      <c r="S5" s="77"/>
      <c r="T5" s="78"/>
      <c r="U5" s="70">
        <v>0.98014275439575504</v>
      </c>
      <c r="V5" s="71"/>
      <c r="W5" s="72"/>
      <c r="X5" s="70">
        <v>0.39936180954821798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">
      <c r="B108" s="10"/>
      <c r="C108" s="17"/>
      <c r="D108" s="11"/>
      <c r="E108" s="10"/>
      <c r="F108" s="10"/>
      <c r="G108" s="11"/>
    </row>
    <row r="109" spans="1:32" x14ac:dyDescent="0.2">
      <c r="D109" s="11"/>
      <c r="E109" s="10"/>
      <c r="F109" s="10"/>
      <c r="G109" s="11"/>
      <c r="R109"/>
    </row>
    <row r="110" spans="1:32" x14ac:dyDescent="0.2">
      <c r="C110" t="s">
        <v>21</v>
      </c>
      <c r="R110" t="s">
        <v>21</v>
      </c>
    </row>
    <row r="111" spans="1:32" x14ac:dyDescent="0.2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topLeftCell="A17" zoomScale="120" zoomScaleNormal="120" workbookViewId="0">
      <selection activeCell="B8" sqref="B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">
      <c r="A5" s="106" t="s">
        <v>38</v>
      </c>
      <c r="B5" s="107"/>
      <c r="C5" s="110">
        <v>3.8657590328149598</v>
      </c>
      <c r="D5" s="98"/>
      <c r="E5" s="100"/>
      <c r="F5" s="71">
        <v>3.5612299527983202</v>
      </c>
      <c r="G5" s="71"/>
      <c r="H5" s="72"/>
      <c r="I5" s="70">
        <v>3.4378951588971498</v>
      </c>
      <c r="J5" s="71"/>
      <c r="K5" s="72"/>
      <c r="L5" s="70">
        <v>3.40094524631114</v>
      </c>
      <c r="M5" s="71"/>
      <c r="N5" s="71"/>
      <c r="O5" s="74">
        <v>3.06</v>
      </c>
      <c r="P5" s="75"/>
      <c r="Q5" s="76"/>
      <c r="R5" s="74">
        <v>2.9648386342926698</v>
      </c>
      <c r="S5" s="77"/>
      <c r="T5" s="78"/>
      <c r="U5" s="70">
        <v>0.98014275439575504</v>
      </c>
      <c r="V5" s="71"/>
      <c r="W5" s="72"/>
      <c r="X5" s="70">
        <v>0.39936180954821798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">
      <c r="B109" s="10"/>
      <c r="C109" s="17"/>
      <c r="D109" s="11"/>
      <c r="E109" s="10"/>
      <c r="F109" s="10"/>
      <c r="G109" s="11"/>
    </row>
    <row r="110" spans="1:32" x14ac:dyDescent="0.2">
      <c r="D110" s="11"/>
      <c r="E110" s="10"/>
      <c r="F110" s="10"/>
      <c r="G110" s="11"/>
      <c r="R110"/>
    </row>
    <row r="111" spans="1:32" x14ac:dyDescent="0.2">
      <c r="C111" t="s">
        <v>21</v>
      </c>
      <c r="R111" t="s">
        <v>21</v>
      </c>
    </row>
    <row r="112" spans="1:32" x14ac:dyDescent="0.2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">
      <c r="C113"/>
      <c r="R113"/>
    </row>
    <row r="114" spans="3:18" x14ac:dyDescent="0.2">
      <c r="C114" t="s">
        <v>22</v>
      </c>
      <c r="R114" t="s">
        <v>22</v>
      </c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">
      <c r="A5" s="106" t="s">
        <v>32</v>
      </c>
      <c r="B5" s="107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74">
        <v>2.56</v>
      </c>
      <c r="P5" s="75"/>
      <c r="Q5" s="76"/>
      <c r="R5" s="74">
        <v>2.33</v>
      </c>
      <c r="S5" s="77"/>
      <c r="T5" s="78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customHeight="1" x14ac:dyDescent="0.2">
      <c r="A6" s="108"/>
      <c r="B6" s="109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">
      <c r="B110" s="10"/>
      <c r="C110" s="17"/>
      <c r="D110" s="11"/>
      <c r="E110" s="10"/>
      <c r="F110" s="10"/>
      <c r="G110" s="11"/>
    </row>
    <row r="111" spans="1:32" x14ac:dyDescent="0.2">
      <c r="D111" s="11"/>
      <c r="E111" s="10"/>
      <c r="F111" s="10"/>
      <c r="G111" s="11"/>
      <c r="R111"/>
    </row>
    <row r="112" spans="1:32" x14ac:dyDescent="0.2">
      <c r="C112" t="s">
        <v>21</v>
      </c>
      <c r="R112" t="s">
        <v>21</v>
      </c>
    </row>
    <row r="113" spans="3:32" x14ac:dyDescent="0.2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">
      <c r="C114"/>
      <c r="R114"/>
    </row>
    <row r="115" spans="3:32" x14ac:dyDescent="0.2">
      <c r="C115" t="s">
        <v>22</v>
      </c>
      <c r="R115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topLeftCell="T52" zoomScale="125" zoomScaleNormal="125" workbookViewId="0">
      <selection sqref="A1:B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33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">
      <c r="B57" s="10"/>
      <c r="C57" s="17"/>
      <c r="D57" s="11"/>
      <c r="E57" s="10"/>
      <c r="F57" s="10"/>
      <c r="G57" s="11"/>
    </row>
    <row r="58" spans="1:32" x14ac:dyDescent="0.2">
      <c r="D58" s="11"/>
      <c r="E58" s="10"/>
      <c r="F58" s="10"/>
      <c r="G58" s="11"/>
      <c r="R58"/>
    </row>
    <row r="59" spans="1:32" x14ac:dyDescent="0.2">
      <c r="C59" t="s">
        <v>21</v>
      </c>
      <c r="R59" t="s">
        <v>21</v>
      </c>
    </row>
    <row r="60" spans="1:32" x14ac:dyDescent="0.2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">
      <c r="C61"/>
      <c r="R61"/>
    </row>
    <row r="62" spans="1:32" x14ac:dyDescent="0.2">
      <c r="C62" t="s">
        <v>22</v>
      </c>
      <c r="R62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2.75" x14ac:dyDescent="0.2"/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34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2.75" x14ac:dyDescent="0.2"/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30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2.75" x14ac:dyDescent="0.2"/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35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2.75" x14ac:dyDescent="0.2"/>
  <sheetData>
    <row r="1" spans="1:32" x14ac:dyDescent="0.2">
      <c r="A1" s="91" t="s">
        <v>0</v>
      </c>
      <c r="B1" s="94"/>
      <c r="C1" s="82" t="s">
        <v>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82" t="s">
        <v>4</v>
      </c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</row>
    <row r="2" spans="1:32" x14ac:dyDescent="0.2">
      <c r="A2" s="4" t="s">
        <v>1</v>
      </c>
      <c r="B2" s="18" t="s">
        <v>2</v>
      </c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</row>
    <row r="3" spans="1:32" x14ac:dyDescent="0.2">
      <c r="A3" s="6">
        <v>6.9444444444444447E-4</v>
      </c>
      <c r="B3" s="14" t="s">
        <v>3</v>
      </c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2" x14ac:dyDescent="0.2">
      <c r="A4" s="7" t="s">
        <v>5</v>
      </c>
      <c r="B4" s="5" t="s">
        <v>6</v>
      </c>
      <c r="C4" s="91" t="s">
        <v>7</v>
      </c>
      <c r="D4" s="92"/>
      <c r="E4" s="93"/>
      <c r="F4" s="91" t="s">
        <v>8</v>
      </c>
      <c r="G4" s="94"/>
      <c r="H4" s="95"/>
      <c r="I4" s="96" t="s">
        <v>9</v>
      </c>
      <c r="J4" s="94"/>
      <c r="K4" s="95"/>
      <c r="L4" s="96" t="s">
        <v>10</v>
      </c>
      <c r="M4" s="94"/>
      <c r="N4" s="94"/>
      <c r="O4" s="91" t="s">
        <v>11</v>
      </c>
      <c r="P4" s="94"/>
      <c r="Q4" s="97"/>
      <c r="R4" s="91" t="s">
        <v>12</v>
      </c>
      <c r="S4" s="98"/>
      <c r="T4" s="99"/>
      <c r="U4" s="96" t="s">
        <v>13</v>
      </c>
      <c r="V4" s="98"/>
      <c r="W4" s="99"/>
      <c r="X4" s="96" t="s">
        <v>14</v>
      </c>
      <c r="Y4" s="98"/>
      <c r="Z4" s="100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36</v>
      </c>
      <c r="B5" s="20"/>
      <c r="C5" s="110">
        <v>3.88</v>
      </c>
      <c r="D5" s="98"/>
      <c r="E5" s="100"/>
      <c r="F5" s="71">
        <v>3.38</v>
      </c>
      <c r="G5" s="71"/>
      <c r="H5" s="72"/>
      <c r="I5" s="70">
        <v>2.94</v>
      </c>
      <c r="J5" s="71"/>
      <c r="K5" s="72"/>
      <c r="L5" s="70">
        <v>2.72</v>
      </c>
      <c r="M5" s="71"/>
      <c r="N5" s="71"/>
      <c r="O5" s="112">
        <v>2.56</v>
      </c>
      <c r="P5" s="98"/>
      <c r="Q5" s="100"/>
      <c r="R5" s="112">
        <v>2.33</v>
      </c>
      <c r="S5" s="113"/>
      <c r="T5" s="114"/>
      <c r="U5" s="70">
        <v>1.78</v>
      </c>
      <c r="V5" s="71"/>
      <c r="W5" s="72"/>
      <c r="X5" s="70">
        <v>1.38</v>
      </c>
      <c r="Y5" s="71"/>
      <c r="Z5" s="72"/>
      <c r="AA5" s="70">
        <v>0.4</v>
      </c>
      <c r="AB5" s="71"/>
      <c r="AC5" s="72"/>
      <c r="AD5" s="70">
        <v>4.2</v>
      </c>
      <c r="AE5" s="71"/>
      <c r="AF5" s="73"/>
    </row>
    <row r="6" spans="1:32" ht="22.5" x14ac:dyDescent="0.2">
      <c r="A6" s="111" t="s">
        <v>17</v>
      </c>
      <c r="B6" s="93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Vuillemin, Jacob - FPAC-FBC, MD</cp:lastModifiedBy>
  <cp:lastPrinted>2017-07-28T13:12:23Z</cp:lastPrinted>
  <dcterms:created xsi:type="dcterms:W3CDTF">2002-12-12T18:24:33Z</dcterms:created>
  <dcterms:modified xsi:type="dcterms:W3CDTF">2023-10-23T19:45:33Z</dcterms:modified>
</cp:coreProperties>
</file>